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58e57a79c6e2d8/Documents/Lions/Cabinet Reports/"/>
    </mc:Choice>
  </mc:AlternateContent>
  <xr:revisionPtr revIDLastSave="0" documentId="8_{BC882E8D-817B-4B38-B271-D31C1D8CF33D}" xr6:coauthVersionLast="47" xr6:coauthVersionMax="47" xr10:uidLastSave="{00000000-0000-0000-0000-000000000000}"/>
  <bookViews>
    <workbookView xWindow="-120" yWindow="-120" windowWidth="29040" windowHeight="15720" xr2:uid="{9FF9503C-1DAE-4883-A6FB-FFEBC71487EA}"/>
  </bookViews>
  <sheets>
    <sheet name="Proposed Budget 2025-2026" sheetId="1" r:id="rId1"/>
    <sheet name="Fund Balance Sheet" sheetId="4" r:id="rId2"/>
    <sheet name="100% Contributions" sheetId="2" r:id="rId3"/>
    <sheet name="Dues" sheetId="3" r:id="rId4"/>
  </sheets>
  <definedNames>
    <definedName name="_xlnm.Print_Titles" localSheetId="0">'Proposed Budget 2025-2026'!$1:$5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79" i="1"/>
  <c r="E80" i="1"/>
  <c r="E78" i="1"/>
  <c r="E77" i="1"/>
  <c r="E76" i="1"/>
  <c r="E44" i="1"/>
  <c r="E43" i="1"/>
  <c r="E42" i="1"/>
  <c r="E35" i="1"/>
  <c r="E30" i="1"/>
  <c r="E29" i="1"/>
  <c r="E28" i="1"/>
  <c r="O30" i="2"/>
  <c r="T24" i="2"/>
  <c r="T30" i="2" s="1"/>
  <c r="BQ22" i="4"/>
  <c r="BM22" i="4"/>
  <c r="BK22" i="4"/>
  <c r="BC22" i="4"/>
  <c r="BA22" i="4"/>
  <c r="AY22" i="4"/>
  <c r="AW22" i="4"/>
  <c r="AU22" i="4"/>
  <c r="AS22" i="4"/>
  <c r="AQ22" i="4"/>
  <c r="BE22" i="4" s="1"/>
  <c r="BG22" i="4" s="1"/>
  <c r="BI22" i="4" s="1"/>
  <c r="AI22" i="4"/>
  <c r="AG22" i="4"/>
  <c r="AK22" i="4" s="1"/>
  <c r="AM22" i="4" s="1"/>
  <c r="AA22" i="4"/>
  <c r="Y22" i="4"/>
  <c r="W22" i="4"/>
  <c r="U22" i="4"/>
  <c r="S22" i="4"/>
  <c r="AC22" i="4" s="1"/>
  <c r="O22" i="4"/>
  <c r="M22" i="4"/>
  <c r="K22" i="4"/>
  <c r="Q22" i="4" s="1"/>
  <c r="AE22" i="4" s="1"/>
  <c r="I22" i="4"/>
  <c r="G22" i="4"/>
  <c r="E22" i="4"/>
  <c r="C22" i="4"/>
  <c r="BO21" i="4"/>
  <c r="BS21" i="4" s="1"/>
  <c r="BG21" i="4"/>
  <c r="BI21" i="4" s="1"/>
  <c r="BU21" i="4" s="1"/>
  <c r="BE21" i="4"/>
  <c r="AK21" i="4"/>
  <c r="AM21" i="4" s="1"/>
  <c r="AC21" i="4"/>
  <c r="Q21" i="4"/>
  <c r="AE21" i="4" s="1"/>
  <c r="AO21" i="4" s="1"/>
  <c r="K21" i="4"/>
  <c r="BO20" i="4"/>
  <c r="BS20" i="4" s="1"/>
  <c r="BE20" i="4"/>
  <c r="BG20" i="4" s="1"/>
  <c r="BI20" i="4" s="1"/>
  <c r="AM20" i="4"/>
  <c r="AK20" i="4"/>
  <c r="AC20" i="4"/>
  <c r="K20" i="4"/>
  <c r="Q20" i="4" s="1"/>
  <c r="AE20" i="4" s="1"/>
  <c r="AO20" i="4" s="1"/>
  <c r="BS19" i="4"/>
  <c r="BO19" i="4"/>
  <c r="BE19" i="4"/>
  <c r="BG19" i="4" s="1"/>
  <c r="BI19" i="4" s="1"/>
  <c r="BU19" i="4" s="1"/>
  <c r="AK19" i="4"/>
  <c r="AM19" i="4" s="1"/>
  <c r="AC19" i="4"/>
  <c r="K19" i="4"/>
  <c r="Q19" i="4" s="1"/>
  <c r="AE19" i="4" s="1"/>
  <c r="AO19" i="4" s="1"/>
  <c r="BO18" i="4"/>
  <c r="BS18" i="4" s="1"/>
  <c r="BG18" i="4"/>
  <c r="BI18" i="4" s="1"/>
  <c r="BE18" i="4"/>
  <c r="AK18" i="4"/>
  <c r="AM18" i="4" s="1"/>
  <c r="AC18" i="4"/>
  <c r="Q18" i="4"/>
  <c r="AE18" i="4" s="1"/>
  <c r="K18" i="4"/>
  <c r="BO17" i="4"/>
  <c r="BS17" i="4" s="1"/>
  <c r="BE17" i="4"/>
  <c r="BG17" i="4" s="1"/>
  <c r="BI17" i="4" s="1"/>
  <c r="BU17" i="4" s="1"/>
  <c r="AM17" i="4"/>
  <c r="AK17" i="4"/>
  <c r="AC17" i="4"/>
  <c r="Q17" i="4"/>
  <c r="AE17" i="4" s="1"/>
  <c r="AO17" i="4" s="1"/>
  <c r="K17" i="4"/>
  <c r="BS16" i="4"/>
  <c r="BO16" i="4"/>
  <c r="BE16" i="4"/>
  <c r="BG16" i="4" s="1"/>
  <c r="BI16" i="4" s="1"/>
  <c r="BU16" i="4" s="1"/>
  <c r="AK16" i="4"/>
  <c r="AM16" i="4" s="1"/>
  <c r="AC16" i="4"/>
  <c r="AE16" i="4" s="1"/>
  <c r="AO16" i="4" s="1"/>
  <c r="Q16" i="4"/>
  <c r="K16" i="4"/>
  <c r="BS15" i="4"/>
  <c r="BO15" i="4"/>
  <c r="BG15" i="4"/>
  <c r="BI15" i="4" s="1"/>
  <c r="BU15" i="4" s="1"/>
  <c r="BE15" i="4"/>
  <c r="AK15" i="4"/>
  <c r="AM15" i="4" s="1"/>
  <c r="AC15" i="4"/>
  <c r="Q15" i="4"/>
  <c r="AE15" i="4" s="1"/>
  <c r="K15" i="4"/>
  <c r="BS14" i="4"/>
  <c r="BO14" i="4"/>
  <c r="BG14" i="4"/>
  <c r="BI14" i="4" s="1"/>
  <c r="BU14" i="4" s="1"/>
  <c r="BE14" i="4"/>
  <c r="AM14" i="4"/>
  <c r="AK14" i="4"/>
  <c r="AE14" i="4"/>
  <c r="AO14" i="4" s="1"/>
  <c r="AC14" i="4"/>
  <c r="Q14" i="4"/>
  <c r="K14" i="4"/>
  <c r="BO13" i="4"/>
  <c r="BS13" i="4" s="1"/>
  <c r="BI13" i="4"/>
  <c r="BU13" i="4" s="1"/>
  <c r="BG13" i="4"/>
  <c r="BE13" i="4"/>
  <c r="AM13" i="4"/>
  <c r="AK13" i="4"/>
  <c r="AC13" i="4"/>
  <c r="K13" i="4"/>
  <c r="Q13" i="4" s="1"/>
  <c r="AE13" i="4" s="1"/>
  <c r="AO13" i="4" s="1"/>
  <c r="BS12" i="4"/>
  <c r="BO12" i="4"/>
  <c r="BE12" i="4"/>
  <c r="BG12" i="4" s="1"/>
  <c r="BI12" i="4" s="1"/>
  <c r="BU12" i="4" s="1"/>
  <c r="AM12" i="4"/>
  <c r="AK12" i="4"/>
  <c r="AC12" i="4"/>
  <c r="Q12" i="4"/>
  <c r="AE12" i="4" s="1"/>
  <c r="AO12" i="4" s="1"/>
  <c r="K12" i="4"/>
  <c r="BO11" i="4"/>
  <c r="BS11" i="4" s="1"/>
  <c r="BG11" i="4"/>
  <c r="BI11" i="4" s="1"/>
  <c r="BU11" i="4" s="1"/>
  <c r="BE11" i="4"/>
  <c r="AK11" i="4"/>
  <c r="AM11" i="4" s="1"/>
  <c r="AE11" i="4"/>
  <c r="AO11" i="4" s="1"/>
  <c r="AC11" i="4"/>
  <c r="Q11" i="4"/>
  <c r="K11" i="4"/>
  <c r="BS10" i="4"/>
  <c r="BO10" i="4"/>
  <c r="BE10" i="4"/>
  <c r="BG10" i="4" s="1"/>
  <c r="BI10" i="4" s="1"/>
  <c r="BU10" i="4" s="1"/>
  <c r="AM10" i="4"/>
  <c r="AK10" i="4"/>
  <c r="AC10" i="4"/>
  <c r="K10" i="4"/>
  <c r="Q10" i="4" s="1"/>
  <c r="AE10" i="4" s="1"/>
  <c r="AO10" i="4" s="1"/>
  <c r="BS9" i="4"/>
  <c r="BO9" i="4"/>
  <c r="BG9" i="4"/>
  <c r="BI9" i="4" s="1"/>
  <c r="BU9" i="4" s="1"/>
  <c r="BE9" i="4"/>
  <c r="AK9" i="4"/>
  <c r="AM9" i="4" s="1"/>
  <c r="AC9" i="4"/>
  <c r="K9" i="4"/>
  <c r="Q9" i="4" s="1"/>
  <c r="AE9" i="4" s="1"/>
  <c r="AO9" i="4" s="1"/>
  <c r="BO8" i="4"/>
  <c r="BS8" i="4" s="1"/>
  <c r="BU8" i="4" s="1"/>
  <c r="BI8" i="4"/>
  <c r="BG8" i="4"/>
  <c r="BE8" i="4"/>
  <c r="AM8" i="4"/>
  <c r="AK8" i="4"/>
  <c r="AC8" i="4"/>
  <c r="Q8" i="4"/>
  <c r="AE8" i="4" s="1"/>
  <c r="AO8" i="4" s="1"/>
  <c r="K8" i="4"/>
  <c r="BO7" i="4"/>
  <c r="BS7" i="4" s="1"/>
  <c r="BE7" i="4"/>
  <c r="BG7" i="4" s="1"/>
  <c r="BI7" i="4" s="1"/>
  <c r="BU7" i="4" s="1"/>
  <c r="AM7" i="4"/>
  <c r="AK7" i="4"/>
  <c r="AC7" i="4"/>
  <c r="K7" i="4"/>
  <c r="Q7" i="4" s="1"/>
  <c r="AE7" i="4" s="1"/>
  <c r="AO7" i="4" s="1"/>
  <c r="BS6" i="4"/>
  <c r="BO6" i="4"/>
  <c r="BE6" i="4"/>
  <c r="BG6" i="4" s="1"/>
  <c r="BI6" i="4" s="1"/>
  <c r="BU6" i="4" s="1"/>
  <c r="AK6" i="4"/>
  <c r="AM6" i="4" s="1"/>
  <c r="AC6" i="4"/>
  <c r="K6" i="4"/>
  <c r="Q6" i="4" s="1"/>
  <c r="AE6" i="4" s="1"/>
  <c r="AO6" i="4" s="1"/>
  <c r="BO5" i="4"/>
  <c r="BS5" i="4" s="1"/>
  <c r="BG5" i="4"/>
  <c r="BI5" i="4" s="1"/>
  <c r="BE5" i="4"/>
  <c r="AK5" i="4"/>
  <c r="AM5" i="4" s="1"/>
  <c r="AC5" i="4"/>
  <c r="Q5" i="4"/>
  <c r="AE5" i="4" s="1"/>
  <c r="K5" i="4"/>
  <c r="BO4" i="4"/>
  <c r="BS4" i="4" s="1"/>
  <c r="BE4" i="4"/>
  <c r="BG4" i="4" s="1"/>
  <c r="BI4" i="4" s="1"/>
  <c r="BU4" i="4" s="1"/>
  <c r="AM4" i="4"/>
  <c r="AK4" i="4"/>
  <c r="AC4" i="4"/>
  <c r="K4" i="4"/>
  <c r="Q4" i="4" s="1"/>
  <c r="AE4" i="4" s="1"/>
  <c r="AO4" i="4" s="1"/>
  <c r="BU18" i="4" l="1"/>
  <c r="BU5" i="4"/>
  <c r="AO15" i="4"/>
  <c r="AO22" i="4"/>
  <c r="BS22" i="4"/>
  <c r="BU22" i="4" s="1"/>
  <c r="AO5" i="4"/>
  <c r="AO18" i="4"/>
  <c r="BU20" i="4"/>
  <c r="BO22" i="4"/>
  <c r="B150" i="1"/>
  <c r="B144" i="1"/>
  <c r="B102" i="1"/>
  <c r="E39" i="1"/>
  <c r="E38" i="1"/>
  <c r="E37" i="1"/>
  <c r="E36" i="1"/>
  <c r="E32" i="1"/>
  <c r="E31" i="1"/>
  <c r="B12" i="1"/>
  <c r="C88" i="1"/>
  <c r="F88" i="1"/>
  <c r="G9" i="1" l="1"/>
  <c r="I230" i="1"/>
  <c r="H230" i="1"/>
  <c r="H272" i="1"/>
  <c r="I321" i="1"/>
  <c r="H321" i="1"/>
  <c r="I301" i="1"/>
  <c r="H301" i="1"/>
  <c r="I280" i="1"/>
  <c r="H280" i="1"/>
  <c r="I252" i="1"/>
  <c r="H252" i="1"/>
  <c r="I203" i="1"/>
  <c r="I152" i="1"/>
  <c r="H152" i="1"/>
  <c r="I146" i="1"/>
  <c r="H146" i="1"/>
  <c r="I161" i="1"/>
  <c r="H161" i="1"/>
  <c r="J161" i="1" s="1"/>
  <c r="J162" i="1" s="1"/>
  <c r="I98" i="1"/>
  <c r="H98" i="1"/>
  <c r="I44" i="1"/>
  <c r="J252" i="1" l="1"/>
  <c r="J253" i="1" s="1"/>
  <c r="B88" i="1"/>
  <c r="G88" i="1" s="1"/>
  <c r="D321" i="1"/>
  <c r="B321" i="1"/>
  <c r="D315" i="1"/>
  <c r="B315" i="1"/>
  <c r="D308" i="1"/>
  <c r="B308" i="1"/>
  <c r="D301" i="1"/>
  <c r="B301" i="1"/>
  <c r="D295" i="1"/>
  <c r="B295" i="1"/>
  <c r="D288" i="1"/>
  <c r="B288" i="1"/>
  <c r="D280" i="1"/>
  <c r="B280" i="1"/>
  <c r="D274" i="1"/>
  <c r="B274" i="1"/>
  <c r="B252" i="1"/>
  <c r="D243" i="1"/>
  <c r="B243" i="1"/>
  <c r="D238" i="1"/>
  <c r="B238" i="1"/>
  <c r="D230" i="1"/>
  <c r="B230" i="1"/>
  <c r="D222" i="1"/>
  <c r="B222" i="1"/>
  <c r="D215" i="1"/>
  <c r="B215" i="1"/>
  <c r="D203" i="1"/>
  <c r="B203" i="1"/>
  <c r="D187" i="1"/>
  <c r="B187" i="1"/>
  <c r="D174" i="1"/>
  <c r="B174" i="1"/>
  <c r="D168" i="1"/>
  <c r="B168" i="1"/>
  <c r="D266" i="1"/>
  <c r="B266" i="1"/>
  <c r="G304" i="1"/>
  <c r="G246" i="1"/>
  <c r="G241" i="1"/>
  <c r="G218" i="1"/>
  <c r="G164" i="1"/>
  <c r="D161" i="1"/>
  <c r="B161" i="1"/>
  <c r="G156" i="1"/>
  <c r="D152" i="1"/>
  <c r="B152" i="1"/>
  <c r="D146" i="1"/>
  <c r="B146" i="1"/>
  <c r="D139" i="1"/>
  <c r="B139" i="1"/>
  <c r="G139" i="1" s="1"/>
  <c r="D98" i="1"/>
  <c r="B98" i="1"/>
  <c r="D88" i="1"/>
  <c r="I88" i="1"/>
  <c r="H88" i="1"/>
  <c r="J327" i="1"/>
  <c r="J175" i="1"/>
  <c r="G171" i="1" s="1"/>
  <c r="J321" i="1"/>
  <c r="I262" i="1"/>
  <c r="I266" i="1" s="1"/>
  <c r="J230" i="1"/>
  <c r="J231" i="1" s="1"/>
  <c r="G225" i="1" s="1"/>
  <c r="J203" i="1"/>
  <c r="J204" i="1" s="1"/>
  <c r="G193" i="1" s="1"/>
  <c r="I187" i="1"/>
  <c r="J152" i="1"/>
  <c r="J146" i="1"/>
  <c r="I274" i="1"/>
  <c r="I288" i="1"/>
  <c r="I215" i="1"/>
  <c r="I139" i="1"/>
  <c r="J98" i="1"/>
  <c r="J99" i="1" s="1"/>
  <c r="G92" i="1" s="1"/>
  <c r="H139" i="1"/>
  <c r="H187" i="1"/>
  <c r="H215" i="1"/>
  <c r="H238" i="1"/>
  <c r="J238" i="1" s="1"/>
  <c r="J239" i="1" s="1"/>
  <c r="G233" i="1" s="1"/>
  <c r="H266" i="1"/>
  <c r="H288" i="1"/>
  <c r="H274" i="1"/>
  <c r="N253" i="1"/>
  <c r="M288" i="1"/>
  <c r="L288" i="1"/>
  <c r="M266" i="1"/>
  <c r="L266" i="1"/>
  <c r="N244" i="1"/>
  <c r="N231" i="1"/>
  <c r="M215" i="1"/>
  <c r="L215" i="1"/>
  <c r="N204" i="1"/>
  <c r="L203" i="1"/>
  <c r="M203" i="1"/>
  <c r="M187" i="1"/>
  <c r="L187" i="1"/>
  <c r="N175" i="1"/>
  <c r="M161" i="1"/>
  <c r="L161" i="1"/>
  <c r="M152" i="1"/>
  <c r="L152" i="1"/>
  <c r="M146" i="1"/>
  <c r="L146" i="1"/>
  <c r="M139" i="1"/>
  <c r="L139" i="1"/>
  <c r="M98" i="1"/>
  <c r="L98" i="1"/>
  <c r="M88" i="1"/>
  <c r="L88" i="1"/>
  <c r="O24" i="2"/>
  <c r="G168" i="1" l="1"/>
  <c r="G169" i="1" s="1"/>
  <c r="G146" i="1"/>
  <c r="I325" i="1"/>
  <c r="G266" i="1"/>
  <c r="G267" i="1" s="1"/>
  <c r="G238" i="1"/>
  <c r="G239" i="1" s="1"/>
  <c r="G280" i="1"/>
  <c r="G308" i="1"/>
  <c r="G309" i="1" s="1"/>
  <c r="G215" i="1"/>
  <c r="G243" i="1"/>
  <c r="G244" i="1" s="1"/>
  <c r="G288" i="1"/>
  <c r="G315" i="1"/>
  <c r="G316" i="1" s="1"/>
  <c r="J139" i="1"/>
  <c r="J140" i="1" s="1"/>
  <c r="G140" i="1" s="1"/>
  <c r="G147" i="1"/>
  <c r="G222" i="1"/>
  <c r="G223" i="1" s="1"/>
  <c r="G295" i="1"/>
  <c r="G321" i="1"/>
  <c r="G252" i="1"/>
  <c r="G253" i="1" s="1"/>
  <c r="G152" i="1"/>
  <c r="G153" i="1" s="1"/>
  <c r="G203" i="1"/>
  <c r="G204" i="1" s="1"/>
  <c r="G161" i="1"/>
  <c r="G162" i="1" s="1"/>
  <c r="G98" i="1"/>
  <c r="G99" i="1" s="1"/>
  <c r="G187" i="1"/>
  <c r="G274" i="1"/>
  <c r="G301" i="1"/>
  <c r="G174" i="1"/>
  <c r="G175" i="1" s="1"/>
  <c r="G230" i="1"/>
  <c r="G231" i="1" s="1"/>
  <c r="D325" i="1"/>
  <c r="B325" i="1"/>
  <c r="J215" i="1"/>
  <c r="J216" i="1" s="1"/>
  <c r="G206" i="1" s="1"/>
  <c r="L325" i="1"/>
  <c r="J187" i="1"/>
  <c r="J188" i="1" s="1"/>
  <c r="G177" i="1" s="1"/>
  <c r="J266" i="1"/>
  <c r="H325" i="1"/>
  <c r="J88" i="1"/>
  <c r="N139" i="1"/>
  <c r="N153" i="1"/>
  <c r="N99" i="1"/>
  <c r="N161" i="1"/>
  <c r="N266" i="1"/>
  <c r="N267" i="1" s="1"/>
  <c r="N88" i="1"/>
  <c r="N288" i="1"/>
  <c r="M325" i="1"/>
  <c r="N215" i="1"/>
  <c r="N216" i="1" s="1"/>
  <c r="N188" i="1"/>
  <c r="N152" i="1"/>
  <c r="N140" i="1"/>
  <c r="N187" i="1"/>
  <c r="N89" i="1"/>
  <c r="N146" i="1"/>
  <c r="N98" i="1"/>
  <c r="N147" i="1"/>
  <c r="N327" i="1" s="1"/>
  <c r="N162" i="1"/>
  <c r="J325" i="1" l="1"/>
  <c r="G216" i="1"/>
  <c r="G188" i="1"/>
  <c r="J89" i="1"/>
  <c r="G10" i="1" s="1"/>
  <c r="G327" i="1" s="1"/>
  <c r="N328" i="1"/>
  <c r="J328" i="1" l="1"/>
  <c r="G89" i="1"/>
  <c r="G328" i="1" s="1"/>
  <c r="I10" i="3"/>
  <c r="I9" i="3"/>
  <c r="I8" i="3"/>
  <c r="I7" i="3"/>
  <c r="I6" i="3"/>
  <c r="I5" i="3"/>
  <c r="I27" i="2"/>
  <c r="S24" i="2"/>
  <c r="K24" i="2"/>
  <c r="I24" i="2"/>
  <c r="G24" i="2"/>
  <c r="M23" i="2"/>
  <c r="M21" i="2"/>
  <c r="M16" i="2"/>
  <c r="M8" i="2"/>
  <c r="M22" i="2"/>
  <c r="M9" i="2"/>
  <c r="M11" i="2"/>
  <c r="M10" i="2"/>
  <c r="M12" i="2"/>
  <c r="M19" i="2"/>
  <c r="M15" i="2"/>
  <c r="M14" i="2"/>
  <c r="M13" i="2"/>
  <c r="M18" i="2"/>
  <c r="M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McConnell</author>
  </authors>
  <commentList>
    <comment ref="G9" authorId="0" shapeId="0" xr:uid="{E4E72CF3-4F88-4AD2-9DE5-F767301FFEE3}">
      <text>
        <r>
          <rPr>
            <b/>
            <sz val="9"/>
            <color indexed="81"/>
            <rFont val="Tahoma"/>
            <family val="2"/>
          </rPr>
          <t>Heather McConnell:</t>
        </r>
        <r>
          <rPr>
            <sz val="9"/>
            <color indexed="81"/>
            <rFont val="Tahoma"/>
            <family val="2"/>
          </rPr>
          <t xml:space="preserve">
$35 Men in Action
$175 Deer Park</t>
        </r>
      </text>
    </comment>
    <comment ref="B12" authorId="0" shapeId="0" xr:uid="{D7C96F2B-5531-47D0-9DAF-863D0EE1620C}">
      <text>
        <r>
          <rPr>
            <b/>
            <sz val="9"/>
            <color indexed="81"/>
            <rFont val="Tahoma"/>
            <charset val="1"/>
          </rPr>
          <t>Heather McConnell:</t>
        </r>
        <r>
          <rPr>
            <sz val="9"/>
            <color indexed="81"/>
            <rFont val="Tahoma"/>
            <charset val="1"/>
          </rPr>
          <t xml:space="preserve">
Based on 1452 members and 9 student members</t>
        </r>
      </text>
    </comment>
    <comment ref="D56" authorId="0" shapeId="0" xr:uid="{02DD2CF0-0707-4192-B10D-2984D791D2E4}">
      <text>
        <r>
          <rPr>
            <b/>
            <sz val="9"/>
            <color indexed="81"/>
            <rFont val="Tahoma"/>
            <charset val="1"/>
          </rPr>
          <t>Heather McConnell:</t>
        </r>
        <r>
          <rPr>
            <sz val="9"/>
            <color indexed="81"/>
            <rFont val="Tahoma"/>
            <charset val="1"/>
          </rPr>
          <t xml:space="preserve">
Audit cost $4000
Review cost $2500
Alternate each year</t>
        </r>
      </text>
    </comment>
    <comment ref="F56" authorId="0" shapeId="0" xr:uid="{DA0654DC-E26E-4356-84EE-77EDBD6C200B}">
      <text>
        <r>
          <rPr>
            <b/>
            <sz val="9"/>
            <color indexed="81"/>
            <rFont val="Tahoma"/>
            <charset val="1"/>
          </rPr>
          <t>Heather McConnell:</t>
        </r>
        <r>
          <rPr>
            <sz val="9"/>
            <color indexed="81"/>
            <rFont val="Tahoma"/>
            <charset val="1"/>
          </rPr>
          <t xml:space="preserve">
Audit cost $4000
Review cost $2500
Alternate each year</t>
        </r>
      </text>
    </comment>
    <comment ref="B102" authorId="0" shapeId="0" xr:uid="{4586C8DA-0C58-47DF-B4A0-5B7FFB4B5592}">
      <text>
        <r>
          <rPr>
            <b/>
            <sz val="9"/>
            <color indexed="81"/>
            <rFont val="Tahoma"/>
            <family val="2"/>
          </rPr>
          <t>Heather McConnell:</t>
        </r>
        <r>
          <rPr>
            <sz val="9"/>
            <color indexed="81"/>
            <rFont val="Tahoma"/>
            <family val="2"/>
          </rPr>
          <t xml:space="preserve">
1452 members at $3 each</t>
        </r>
      </text>
    </comment>
  </commentList>
</comments>
</file>

<file path=xl/sharedStrings.xml><?xml version="1.0" encoding="utf-8"?>
<sst xmlns="http://schemas.openxmlformats.org/spreadsheetml/2006/main" count="452" uniqueCount="356">
  <si>
    <t>Fund Account</t>
  </si>
  <si>
    <t>Estimated Balance ($)</t>
  </si>
  <si>
    <t>Income</t>
  </si>
  <si>
    <t>Expenses</t>
  </si>
  <si>
    <t>District Administration</t>
  </si>
  <si>
    <t>Reserved 10% of per capita tax (dues)</t>
  </si>
  <si>
    <t>Interest Income</t>
  </si>
  <si>
    <t>Membership Grant</t>
  </si>
  <si>
    <t>DG Gift Contributions</t>
  </si>
  <si>
    <t>Miscellaneous</t>
  </si>
  <si>
    <t>IPDG Expenses</t>
  </si>
  <si>
    <t xml:space="preserve">     International Convention</t>
  </si>
  <si>
    <t>District Governor Expenses</t>
  </si>
  <si>
    <t xml:space="preserve">     USA/Canada Forum Expenses</t>
  </si>
  <si>
    <t>1st VDG Expenses</t>
  </si>
  <si>
    <t xml:space="preserve">     Travel</t>
  </si>
  <si>
    <t xml:space="preserve">     MD-2 Meetings</t>
  </si>
  <si>
    <t xml:space="preserve">     MD-2 Convention</t>
  </si>
  <si>
    <t xml:space="preserve">     District and State Lapel Pins</t>
  </si>
  <si>
    <t xml:space="preserve">     Miscellaneous</t>
  </si>
  <si>
    <t>2nd VDG Expenses</t>
  </si>
  <si>
    <t xml:space="preserve">     Leadership Forum </t>
  </si>
  <si>
    <t>Directors</t>
  </si>
  <si>
    <t xml:space="preserve">     TLC 2nd Year Director</t>
  </si>
  <si>
    <t xml:space="preserve">     TLC 1st Year Director</t>
  </si>
  <si>
    <t xml:space="preserve">     LEO</t>
  </si>
  <si>
    <t xml:space="preserve">     Lighthouse 2nd Year Director</t>
  </si>
  <si>
    <t xml:space="preserve">     Lighthouse 1st Year Director</t>
  </si>
  <si>
    <t xml:space="preserve">     Lions Eye Bank 2nd Year Director</t>
  </si>
  <si>
    <t xml:space="preserve">     Lions Eye Bank 1st Year Director</t>
  </si>
  <si>
    <t>Global Action Team</t>
  </si>
  <si>
    <t xml:space="preserve">     Global Leadership Team</t>
  </si>
  <si>
    <t>Extension</t>
  </si>
  <si>
    <t>Administrative</t>
  </si>
  <si>
    <t xml:space="preserve">     Audit/Review</t>
  </si>
  <si>
    <t xml:space="preserve">     Bank Service Charges</t>
  </si>
  <si>
    <t xml:space="preserve">     Cabinet Meetings</t>
  </si>
  <si>
    <t xml:space="preserve">     Cabinet Service</t>
  </si>
  <si>
    <t xml:space="preserve">     Credit Card Fees</t>
  </si>
  <si>
    <t xml:space="preserve">     Office Supplies</t>
  </si>
  <si>
    <t xml:space="preserve">     DG Gift (from Cabinet and clubs)</t>
  </si>
  <si>
    <t xml:space="preserve">     District Storage Unit</t>
  </si>
  <si>
    <t xml:space="preserve">     Postage &amp; mailings</t>
  </si>
  <si>
    <t xml:space="preserve">     State Hall of Fame</t>
  </si>
  <si>
    <t xml:space="preserve">     District Hall of Fame</t>
  </si>
  <si>
    <t xml:space="preserve">     Printing</t>
  </si>
  <si>
    <t xml:space="preserve">     Directors &amp; Officers Ins</t>
  </si>
  <si>
    <t xml:space="preserve">     Memorials</t>
  </si>
  <si>
    <t xml:space="preserve"> Global Membership Team - Grant</t>
  </si>
  <si>
    <t xml:space="preserve">     Chamber of Commerce</t>
  </si>
  <si>
    <t xml:space="preserve">     Zoom Pro Licence - Cyber Club</t>
  </si>
  <si>
    <t xml:space="preserve">     Fall New Member Event</t>
  </si>
  <si>
    <t xml:space="preserve">     Spring New Member Event</t>
  </si>
  <si>
    <t xml:space="preserve">     GLT-D Training/New Club Dev.</t>
  </si>
  <si>
    <t xml:space="preserve">     Membership - Other</t>
  </si>
  <si>
    <t xml:space="preserve">     Club Rebuilding</t>
  </si>
  <si>
    <t xml:space="preserve">     District Balance of Grant - 25%</t>
  </si>
  <si>
    <t>Technology</t>
  </si>
  <si>
    <t xml:space="preserve">     Hardware</t>
  </si>
  <si>
    <t xml:space="preserve">     Software</t>
  </si>
  <si>
    <t>Marketing/Communication</t>
  </si>
  <si>
    <t>Total - District Administration</t>
  </si>
  <si>
    <t>State Convention in 2-S2</t>
  </si>
  <si>
    <t>Dues</t>
  </si>
  <si>
    <t>Credit card processing fee</t>
  </si>
  <si>
    <t>Printing and Copying</t>
  </si>
  <si>
    <t>Total - State Conference Fund</t>
  </si>
  <si>
    <t>Conference &amp; Convention</t>
  </si>
  <si>
    <t>Dues - District Convention</t>
  </si>
  <si>
    <t>Mid-Winter Conference</t>
  </si>
  <si>
    <t xml:space="preserve">      Auction Items</t>
  </si>
  <si>
    <t xml:space="preserve">      Booklet Ads</t>
  </si>
  <si>
    <t xml:space="preserve">      Credit card fees</t>
  </si>
  <si>
    <t xml:space="preserve">      Decorations/Flowers</t>
  </si>
  <si>
    <t xml:space="preserve">      Entertainment</t>
  </si>
  <si>
    <t xml:space="preserve">      Registrations</t>
  </si>
  <si>
    <t xml:space="preserve">      Audio/Visual</t>
  </si>
  <si>
    <t xml:space="preserve">      Sponsorships</t>
  </si>
  <si>
    <t xml:space="preserve">      Hospitality rooms</t>
  </si>
  <si>
    <t xml:space="preserve">      Tail Twister</t>
  </si>
  <si>
    <t xml:space="preserve">      Food/Beverage</t>
  </si>
  <si>
    <t xml:space="preserve">      Mailing/Postage/Printing</t>
  </si>
  <si>
    <t xml:space="preserve">      Speaker</t>
  </si>
  <si>
    <t xml:space="preserve">      Venue rent</t>
  </si>
  <si>
    <t>District Convention</t>
  </si>
  <si>
    <t xml:space="preserve">      Auction</t>
  </si>
  <si>
    <t>50/50 Fundraiser</t>
  </si>
  <si>
    <t xml:space="preserve">      PDG Association</t>
  </si>
  <si>
    <t xml:space="preserve">      Mailing/Postage/Printing/Web Processing</t>
  </si>
  <si>
    <t xml:space="preserve">      Service Projects</t>
  </si>
  <si>
    <t xml:space="preserve">      Special Donation</t>
  </si>
  <si>
    <t xml:space="preserve">      Program/Booklet Ads/Printing</t>
  </si>
  <si>
    <t>MD-2 State Administration</t>
  </si>
  <si>
    <t xml:space="preserve">Dues  </t>
  </si>
  <si>
    <t xml:space="preserve">Prior Year </t>
  </si>
  <si>
    <t>Total - MD-2 Texas Dues</t>
  </si>
  <si>
    <t xml:space="preserve">Dues </t>
  </si>
  <si>
    <t>Prior Year</t>
  </si>
  <si>
    <t>Total - MD-2 Promote Texas Fund</t>
  </si>
  <si>
    <t>Camper Transportation</t>
  </si>
  <si>
    <t>Club Contributions</t>
  </si>
  <si>
    <t>Tail Twister</t>
  </si>
  <si>
    <t>Bus contracts</t>
  </si>
  <si>
    <t>Meals</t>
  </si>
  <si>
    <t>Total - Camper Transportation</t>
  </si>
  <si>
    <t>Lions Quest</t>
  </si>
  <si>
    <t>Donations</t>
  </si>
  <si>
    <t>Total - Lions Quest</t>
  </si>
  <si>
    <t>Youth Outreach</t>
  </si>
  <si>
    <t>Total - Youth Outreach</t>
  </si>
  <si>
    <t>Opportunities for Youth - Youth Contests</t>
  </si>
  <si>
    <t>100% Charitable Contributions</t>
  </si>
  <si>
    <t>Club Entry Fees &amp; Contributions</t>
  </si>
  <si>
    <t>District Contest Expenses</t>
  </si>
  <si>
    <t>State Contest Entry Fees</t>
  </si>
  <si>
    <t>State Contest Contestant &amp; Chaperone Expenses</t>
  </si>
  <si>
    <t>Outstanding Youth</t>
  </si>
  <si>
    <t>Drug Awareness</t>
  </si>
  <si>
    <t>Diabetic Essay</t>
  </si>
  <si>
    <t>Total - Youth Contrast Scholarships</t>
  </si>
  <si>
    <t>Subtotal Youth Oriented Funds</t>
  </si>
  <si>
    <t>Promote District 2-S2</t>
  </si>
  <si>
    <t>PR expenses &amp; newspaper advertising</t>
  </si>
  <si>
    <t>New club marketing</t>
  </si>
  <si>
    <t>Grant Writing</t>
  </si>
  <si>
    <t>District Trailer</t>
  </si>
  <si>
    <t>District Service Projects</t>
  </si>
  <si>
    <t>Other Contributions</t>
  </si>
  <si>
    <t>Web Site</t>
  </si>
  <si>
    <t>Marketing Grant Match</t>
  </si>
  <si>
    <t>Total - Promote District 2-S2</t>
  </si>
  <si>
    <t>Humanitarian Relief Fund</t>
  </si>
  <si>
    <t>Humanitarian Relief Fund Balance July 2024</t>
  </si>
  <si>
    <t>Club matching contributions</t>
  </si>
  <si>
    <t>Grants</t>
  </si>
  <si>
    <t>Supplies</t>
  </si>
  <si>
    <t>Special Donation</t>
  </si>
  <si>
    <t>Transfer to Liability</t>
  </si>
  <si>
    <t>Total - Humanitarian Relief Fund</t>
  </si>
  <si>
    <t>Hearing and Speech Action</t>
  </si>
  <si>
    <t>Contributions - not part of 100% in 2012-2013</t>
  </si>
  <si>
    <t>Hearing Aids</t>
  </si>
  <si>
    <t>Total - Hearing and Speech Action</t>
  </si>
  <si>
    <t>Sight Conservation &amp; Work with the Blind</t>
  </si>
  <si>
    <t>Eye Exams/Glasses/Surgey</t>
  </si>
  <si>
    <t>Club Donation</t>
  </si>
  <si>
    <t>Total - Sight Conservation</t>
  </si>
  <si>
    <t>Lighthouse of Houston - Activity Fund</t>
  </si>
  <si>
    <t>Blind Fury Racing Team</t>
  </si>
  <si>
    <t>Activities</t>
  </si>
  <si>
    <t>Halloween Party</t>
  </si>
  <si>
    <t>Total - Lighthouse of Houston -  Activity Fund</t>
  </si>
  <si>
    <t>Disaster Relief Fund</t>
  </si>
  <si>
    <t>Diaster Relief - 100% Contributions</t>
  </si>
  <si>
    <t>Total - Disaster Relief Fund</t>
  </si>
  <si>
    <t>Texas Lions Camp</t>
  </si>
  <si>
    <t xml:space="preserve">100% Charitable Contribution </t>
  </si>
  <si>
    <t>Additional Contributions</t>
  </si>
  <si>
    <t>DG Honorarium</t>
  </si>
  <si>
    <t>Bob Dowden Memorial Receipts</t>
  </si>
  <si>
    <t>Bob Dowden Memorial Dinner expenses</t>
  </si>
  <si>
    <t>Bob Dowden memorial Dinner net to Camp</t>
  </si>
  <si>
    <t>Tailtwister</t>
  </si>
  <si>
    <t>Total - Texas Lions Camp</t>
  </si>
  <si>
    <t>Lions Eye Bank of Texas</t>
  </si>
  <si>
    <t>100% Charitable Contribution</t>
  </si>
  <si>
    <t>Special Donation/Bowl-A-Thon</t>
  </si>
  <si>
    <t>Total - Lions Eye Bank of Texas</t>
  </si>
  <si>
    <t>Texas Lions Foundation</t>
  </si>
  <si>
    <t>Texas Lions Foundation Fund Balance July 2024</t>
  </si>
  <si>
    <t>Special Donation/Grant</t>
  </si>
  <si>
    <t>Total - Texas Lions Foundation</t>
  </si>
  <si>
    <t>Lions Clubs International Foundation</t>
  </si>
  <si>
    <t>MJ Fellowship Drawings</t>
  </si>
  <si>
    <t>LCIF Grant</t>
  </si>
  <si>
    <t>Total - Lions Clubs International Foundation</t>
  </si>
  <si>
    <t>Leader Dogs for the Blind</t>
  </si>
  <si>
    <t>Total - Leader Dogs for the Blind</t>
  </si>
  <si>
    <t>Veteran Contributions</t>
  </si>
  <si>
    <t>Special Project</t>
  </si>
  <si>
    <t>Vision Screener</t>
  </si>
  <si>
    <t>Vision Screener Total</t>
  </si>
  <si>
    <t>World Services for the Blind</t>
  </si>
  <si>
    <t>Total - Lions World Services of the Blind</t>
  </si>
  <si>
    <t xml:space="preserve">Income &amp; Expenses  </t>
  </si>
  <si>
    <t>10 % Dues Reserved</t>
  </si>
  <si>
    <t>Chase Bank - Checking</t>
  </si>
  <si>
    <t>Houston Marriott North</t>
  </si>
  <si>
    <t>Hilton Houston North</t>
  </si>
  <si>
    <t>Chase - Savings - 5537</t>
  </si>
  <si>
    <t>Capital One - Savings</t>
  </si>
  <si>
    <t>(Chase - Checking - 8521)</t>
  </si>
  <si>
    <t>Total Chase - Checking - 8521</t>
  </si>
  <si>
    <t>Chase Bank - HRF - Saving 8711</t>
  </si>
  <si>
    <t>Chase Bank - Savings 8760 - Adm</t>
  </si>
  <si>
    <t>Total Checking/Savings</t>
  </si>
  <si>
    <t>Deposit - Margaritaville Lake R</t>
  </si>
  <si>
    <t>Houston Metroplex Vet</t>
  </si>
  <si>
    <t>Advance - Houston Royal Oaks</t>
  </si>
  <si>
    <t>Total Other Current Assets</t>
  </si>
  <si>
    <t>Total Current Assets</t>
  </si>
  <si>
    <t>(Security Deposits Asset)</t>
  </si>
  <si>
    <t>Total Security Deposits Asset</t>
  </si>
  <si>
    <t>Total Other Assets</t>
  </si>
  <si>
    <t>TOTAL ASSETS</t>
  </si>
  <si>
    <t>Total Other Current Liabilities</t>
  </si>
  <si>
    <t>Total Current Liabilities</t>
  </si>
  <si>
    <t>Total Liabilities</t>
  </si>
  <si>
    <t>Opening Balance Equity</t>
  </si>
  <si>
    <t>Restricted Net Assets</t>
  </si>
  <si>
    <t>Net Income</t>
  </si>
  <si>
    <t>Total Equity</t>
  </si>
  <si>
    <t>TOTAL LIABILITIES &amp; EQUITY</t>
  </si>
  <si>
    <t>Auction Payment System</t>
  </si>
  <si>
    <t>Hearing and Speech</t>
  </si>
  <si>
    <t>Lighthouse - Activity</t>
  </si>
  <si>
    <t>Opportunities for Youth</t>
  </si>
  <si>
    <t>Sight Conservation</t>
  </si>
  <si>
    <t>Veterans Support</t>
  </si>
  <si>
    <t>Vision Screening Machine</t>
  </si>
  <si>
    <t>TOTAL</t>
  </si>
  <si>
    <t>District 2-S2 100 % Charitable Contributions</t>
  </si>
  <si>
    <t>Eddie's Year (2013-14)</t>
  </si>
  <si>
    <t>Current Year (2014-15)</t>
  </si>
  <si>
    <t>Year 2021-22</t>
  </si>
  <si>
    <t>Year 2022-23</t>
  </si>
  <si>
    <t>Delta</t>
  </si>
  <si>
    <t>Year 2024-25</t>
  </si>
  <si>
    <t>2021-22 vs 2022-23</t>
  </si>
  <si>
    <t>Organization</t>
  </si>
  <si>
    <t>$/member</t>
  </si>
  <si>
    <t>Texas Lions Camp (TLC)</t>
  </si>
  <si>
    <t>Lions Eye Bank of Texas (LEBT)</t>
  </si>
  <si>
    <t>Opportunities for Youth (scholarships)</t>
  </si>
  <si>
    <t>Promote 2-S 2</t>
  </si>
  <si>
    <t>Lions Clubs International Foundation (LCIF)</t>
  </si>
  <si>
    <t>Lighthouse of Houston - Operations Fund</t>
  </si>
  <si>
    <t>District Humanitarian Relief Fund</t>
  </si>
  <si>
    <t>Veteran's Support</t>
  </si>
  <si>
    <t>Disaster Preparedness &amp; Response fund</t>
  </si>
  <si>
    <t>Total</t>
  </si>
  <si>
    <t>Total, $/Member</t>
  </si>
  <si>
    <t>Historial Club Contribution %:</t>
  </si>
  <si>
    <t>2021-22 Club Contribution %</t>
  </si>
  <si>
    <t>International</t>
  </si>
  <si>
    <t>Dist. Admin</t>
  </si>
  <si>
    <t>Dist Conv</t>
  </si>
  <si>
    <t>TLC</t>
  </si>
  <si>
    <t>MD-2 Admin</t>
  </si>
  <si>
    <t>Promote Tx</t>
  </si>
  <si>
    <t>Every six months</t>
  </si>
  <si>
    <t>Active</t>
  </si>
  <si>
    <t>Head of Household</t>
  </si>
  <si>
    <t>Family Unit member</t>
  </si>
  <si>
    <t>Life</t>
  </si>
  <si>
    <t>Member at Large</t>
  </si>
  <si>
    <t>Student</t>
  </si>
  <si>
    <t>Disaster Preparedness</t>
  </si>
  <si>
    <t>District 2-S2 Dues 2025-26</t>
  </si>
  <si>
    <t>Deposit - Bob Dowden Dinner Oct</t>
  </si>
  <si>
    <t>Undeposited Funds</t>
  </si>
  <si>
    <t>2025-2026</t>
  </si>
  <si>
    <t>2025-2026 Budget - Fund Basis</t>
  </si>
  <si>
    <t>Budgeted 2025-2026</t>
  </si>
  <si>
    <t>State Convention Fund Balance July 2025</t>
  </si>
  <si>
    <t>Conference &amp; Convention Fund Balance July 2025</t>
  </si>
  <si>
    <t>MD-2 State Admin Fund Balance July 2025</t>
  </si>
  <si>
    <t>MD-2 Promote Texas Fund Balance July 2025</t>
  </si>
  <si>
    <t>Camper Transportation Fund Balance July 2025</t>
  </si>
  <si>
    <t>Lions Quest Fund Balance July 2025</t>
  </si>
  <si>
    <t>Youth Outreach Fund Balance July 2025</t>
  </si>
  <si>
    <t>Opportunities for Youth Fund Balance July 2025</t>
  </si>
  <si>
    <t>Promote District 2-S2 Fund Balance July 2025</t>
  </si>
  <si>
    <t>Hearing and Speech Fund Balance July 2025</t>
  </si>
  <si>
    <t>Sight Conservation Fund Balance July 2025</t>
  </si>
  <si>
    <t>Lighthouse of Houston Fund Balance July 2025</t>
  </si>
  <si>
    <t>Texas Lions Camp Fund Balance July 2025</t>
  </si>
  <si>
    <t>Lions Eye Bank Fund Balance July 2025</t>
  </si>
  <si>
    <t>LCI Foundation Fund Balance July 2025</t>
  </si>
  <si>
    <t>Leader Dogs Fund Balance July 2025</t>
  </si>
  <si>
    <t>Veteran Support Fund Balance July 2025</t>
  </si>
  <si>
    <t>Vision Screener Fund Balance July 2025</t>
  </si>
  <si>
    <t>WSB Fund Balance July 2025</t>
  </si>
  <si>
    <t>Actual 2024-2025</t>
  </si>
  <si>
    <t>Forecast Admin Fund Balance June 2026</t>
  </si>
  <si>
    <t>Forecast State Convention Fund Balance June 2026</t>
  </si>
  <si>
    <t>Forecast C&amp;C Fund Balance June 2026</t>
  </si>
  <si>
    <t>Forecast MD-2 State Admin Fund June 2026</t>
  </si>
  <si>
    <t>Forecast MD-2 Promote Texas Fund June 2026</t>
  </si>
  <si>
    <t>Forecast Camper Transport Fund June 2026</t>
  </si>
  <si>
    <t>Forecast Youth Outreach Fund June 2026</t>
  </si>
  <si>
    <t>Forecast Lions Quest Fund June 2026</t>
  </si>
  <si>
    <t>Forecast OFY Fund June 2026</t>
  </si>
  <si>
    <t>Forecast Promote District 2-S2 Fund June 2026</t>
  </si>
  <si>
    <t>Forecast Humanitarian Relief Fund June 2026</t>
  </si>
  <si>
    <t>Forecast Hearing and Speech Fund June 2026</t>
  </si>
  <si>
    <t>Forecast Sight Conservation Fund June 2026</t>
  </si>
  <si>
    <t>Forecast Lighthouse Activity Fund June 2026</t>
  </si>
  <si>
    <t>Forecast Disaster Relief Fund June 2026</t>
  </si>
  <si>
    <t>Forecast Texas Lions Camp Fund June 2026</t>
  </si>
  <si>
    <t>Forecast Veteran Support Fund June 2026</t>
  </si>
  <si>
    <t xml:space="preserve">Veteran Support  </t>
  </si>
  <si>
    <t>Total - Veteran Support</t>
  </si>
  <si>
    <t>Forecast Vision ScreenerFund June 2026</t>
  </si>
  <si>
    <t>Forecast Total Fund Balaces June 2026</t>
  </si>
  <si>
    <t>Registration for 2028 state convention</t>
  </si>
  <si>
    <t>Budget 2024-2025</t>
  </si>
  <si>
    <t>Fund Balance</t>
  </si>
  <si>
    <t>Service Project</t>
  </si>
  <si>
    <t>Total - Disaster Preparedness</t>
  </si>
  <si>
    <t>Disaster Relief Fund Balance July 2025</t>
  </si>
  <si>
    <t>Disaster Preparedness Fund Balance July 2025</t>
  </si>
  <si>
    <t>Cause Pin Sales</t>
  </si>
  <si>
    <t>Purchase of Vision Screener</t>
  </si>
  <si>
    <t>Total - Lighthouse of Houston -  Operations Fund</t>
  </si>
  <si>
    <t>.</t>
  </si>
  <si>
    <t>Beg fund balances</t>
  </si>
  <si>
    <t>End fund balances</t>
  </si>
  <si>
    <t>New Club Dues (on balance sheet)</t>
  </si>
  <si>
    <t>Dues - District  ($7 Reg, $3.50 Student)</t>
  </si>
  <si>
    <t xml:space="preserve">     QuickBooks Expense</t>
  </si>
  <si>
    <t>Travel not covered by LCI</t>
  </si>
  <si>
    <t>ALERT</t>
  </si>
  <si>
    <t>Replenishment</t>
  </si>
  <si>
    <t>Transportation</t>
  </si>
  <si>
    <t>Operations (Storage, insurance, starlink)</t>
  </si>
  <si>
    <t>Hotel expense supplement</t>
  </si>
  <si>
    <t>District Admin Fund Balance (Beginning)</t>
  </si>
  <si>
    <t>Disaster Preparedness - 100% Contributions</t>
  </si>
  <si>
    <t>PSC Tail Twister</t>
  </si>
  <si>
    <t>As of 6/30/2025</t>
  </si>
  <si>
    <t>July 1 2025 Membership:   1,461</t>
  </si>
  <si>
    <t>Leadership Development Grant</t>
  </si>
  <si>
    <t xml:space="preserve">         Leadership Development (Training for club officers)</t>
  </si>
  <si>
    <t xml:space="preserve">     Global Service Team (District Service Projects)</t>
  </si>
  <si>
    <t xml:space="preserve"> Directory</t>
  </si>
  <si>
    <t>Income (base)</t>
  </si>
  <si>
    <t>Income (Sponsorship)</t>
  </si>
  <si>
    <t>Expenses (base)</t>
  </si>
  <si>
    <t>Expenses (Increase for every $5000 gained in sponsorships)</t>
  </si>
  <si>
    <t>Expenses (Cap)</t>
  </si>
  <si>
    <t>District Service Project Donations</t>
  </si>
  <si>
    <t>PSC Officer Administrative Expenses</t>
  </si>
  <si>
    <t xml:space="preserve">      USA/Canada Forum Expenses</t>
  </si>
  <si>
    <t>Total -  Conference &amp; Convention Fund</t>
  </si>
  <si>
    <t>Peace Poster Contest</t>
  </si>
  <si>
    <t>Cabinet would need to vote to roll this into Disaster Preparedness</t>
  </si>
  <si>
    <t>Men in Action Lions Club</t>
  </si>
  <si>
    <t>Deer Park Lions Club</t>
  </si>
  <si>
    <t>Bob Dowden Dinner Sponsorships</t>
  </si>
  <si>
    <t>GAT Grant</t>
  </si>
  <si>
    <t>Fund Opening Balances</t>
  </si>
  <si>
    <t>Texas Lions Museum</t>
  </si>
  <si>
    <t>Sunshine Kids</t>
  </si>
  <si>
    <t>Sponsorship/Website Income</t>
  </si>
  <si>
    <t xml:space="preserve"> Website Updates (sponsorship $$ would cover this 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</si>
</sst>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  <numFmt numFmtId="165" formatCode="_(&quot;$&quot;* #,##0_);_(&quot;$&quot;* \(#,##0\);_(&quot;$&quot;* &quot;-&quot;??_);_(@_)"/>
    <numFmt numFmtId="166" formatCode="&quot; &quot;&quot;$&quot;#,##0&quot; &quot;;&quot; &quot;&quot;$&quot;&quot;(&quot;#,##0&quot;)&quot;;&quot; &quot;&quot;$&quot;&quot;- &quot;;&quot; &quot;@&quot; &quot;"/>
    <numFmt numFmtId="167" formatCode="0.0%"/>
    <numFmt numFmtId="168" formatCode="#,##0.00;\-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FF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4"/>
      <color rgb="FF008000"/>
      <name val="Arial"/>
      <family val="2"/>
    </font>
    <font>
      <sz val="14"/>
      <name val="Arial"/>
      <family val="2"/>
    </font>
    <font>
      <b/>
      <sz val="9"/>
      <color rgb="FF000000"/>
      <name val="Arial"/>
      <family val="2"/>
    </font>
    <font>
      <sz val="14"/>
      <color rgb="FF008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8"/>
      <color rgb="FF000000"/>
      <name val="Arial"/>
      <family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6"/>
      <color rgb="FF0000FF"/>
      <name val="Calibri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0"/>
        <bgColor rgb="FFCC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rgb="FFDAEEF3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rgb="FFDAEEF3"/>
      </patternFill>
    </fill>
    <fill>
      <patternFill patternType="solid">
        <fgColor theme="9" tint="0.59999389629810485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Border="0" applyProtection="0"/>
    <xf numFmtId="164" fontId="21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3" borderId="9" xfId="0" applyFont="1" applyFill="1" applyBorder="1"/>
    <xf numFmtId="0" fontId="8" fillId="0" borderId="0" xfId="0" applyFont="1"/>
    <xf numFmtId="0" fontId="3" fillId="0" borderId="11" xfId="0" applyFont="1" applyBorder="1"/>
    <xf numFmtId="0" fontId="9" fillId="0" borderId="11" xfId="0" applyFont="1" applyBorder="1"/>
    <xf numFmtId="0" fontId="3" fillId="0" borderId="9" xfId="0" applyFont="1" applyBorder="1"/>
    <xf numFmtId="0" fontId="3" fillId="0" borderId="15" xfId="0" applyFont="1" applyBorder="1"/>
    <xf numFmtId="0" fontId="9" fillId="0" borderId="21" xfId="0" applyFont="1" applyBorder="1" applyAlignment="1">
      <alignment horizontal="right"/>
    </xf>
    <xf numFmtId="0" fontId="11" fillId="0" borderId="0" xfId="0" applyFont="1"/>
    <xf numFmtId="0" fontId="3" fillId="0" borderId="16" xfId="0" applyFont="1" applyBorder="1"/>
    <xf numFmtId="0" fontId="9" fillId="0" borderId="24" xfId="0" applyFont="1" applyBorder="1" applyAlignment="1">
      <alignment horizontal="right"/>
    </xf>
    <xf numFmtId="0" fontId="11" fillId="0" borderId="5" xfId="0" applyFont="1" applyBorder="1"/>
    <xf numFmtId="0" fontId="3" fillId="0" borderId="17" xfId="0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3" borderId="0" xfId="0" applyFont="1" applyFill="1"/>
    <xf numFmtId="0" fontId="3" fillId="0" borderId="15" xfId="0" applyFont="1" applyBorder="1" applyAlignment="1">
      <alignment horizontal="left"/>
    </xf>
    <xf numFmtId="0" fontId="10" fillId="0" borderId="11" xfId="0" applyFont="1" applyBorder="1"/>
    <xf numFmtId="0" fontId="3" fillId="0" borderId="18" xfId="0" applyFont="1" applyBorder="1" applyAlignment="1">
      <alignment wrapText="1"/>
    </xf>
    <xf numFmtId="0" fontId="7" fillId="6" borderId="9" xfId="0" applyFont="1" applyFill="1" applyBorder="1"/>
    <xf numFmtId="0" fontId="7" fillId="6" borderId="0" xfId="0" applyFont="1" applyFill="1"/>
    <xf numFmtId="0" fontId="10" fillId="0" borderId="15" xfId="0" applyFont="1" applyBorder="1"/>
    <xf numFmtId="0" fontId="5" fillId="0" borderId="0" xfId="0" applyFont="1"/>
    <xf numFmtId="0" fontId="3" fillId="5" borderId="20" xfId="0" applyFont="1" applyFill="1" applyBorder="1"/>
    <xf numFmtId="166" fontId="5" fillId="0" borderId="0" xfId="0" applyNumberFormat="1" applyFont="1" applyAlignment="1">
      <alignment horizontal="center"/>
    </xf>
    <xf numFmtId="0" fontId="17" fillId="0" borderId="0" xfId="4" applyFont="1"/>
    <xf numFmtId="0" fontId="18" fillId="0" borderId="0" xfId="0" applyFont="1"/>
    <xf numFmtId="44" fontId="3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9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4" applyFont="1"/>
    <xf numFmtId="0" fontId="15" fillId="0" borderId="0" xfId="0" applyFont="1"/>
    <xf numFmtId="44" fontId="18" fillId="0" borderId="0" xfId="1" applyFont="1"/>
    <xf numFmtId="9" fontId="18" fillId="0" borderId="0" xfId="3" applyFont="1"/>
    <xf numFmtId="0" fontId="22" fillId="0" borderId="0" xfId="0" applyFont="1"/>
    <xf numFmtId="9" fontId="20" fillId="4" borderId="14" xfId="3" applyFont="1" applyFill="1" applyBorder="1"/>
    <xf numFmtId="167" fontId="20" fillId="9" borderId="14" xfId="3" applyNumberFormat="1" applyFont="1" applyFill="1" applyBorder="1"/>
    <xf numFmtId="167" fontId="20" fillId="0" borderId="0" xfId="3" applyNumberFormat="1" applyFont="1" applyFill="1" applyBorder="1"/>
    <xf numFmtId="9" fontId="20" fillId="0" borderId="0" xfId="0" applyNumberFormat="1" applyFont="1"/>
    <xf numFmtId="165" fontId="20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19" fillId="4" borderId="0" xfId="0" applyFont="1" applyFill="1"/>
    <xf numFmtId="44" fontId="3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/>
    <xf numFmtId="49" fontId="5" fillId="4" borderId="0" xfId="0" applyNumberFormat="1" applyFont="1" applyFill="1" applyAlignment="1">
      <alignment horizontal="center"/>
    </xf>
    <xf numFmtId="0" fontId="11" fillId="12" borderId="0" xfId="0" applyFont="1" applyFill="1"/>
    <xf numFmtId="0" fontId="15" fillId="12" borderId="0" xfId="0" applyFont="1" applyFill="1"/>
    <xf numFmtId="0" fontId="3" fillId="0" borderId="14" xfId="0" applyFont="1" applyBorder="1"/>
    <xf numFmtId="0" fontId="9" fillId="0" borderId="0" xfId="0" applyFont="1"/>
    <xf numFmtId="165" fontId="2" fillId="0" borderId="0" xfId="0" applyNumberFormat="1" applyFont="1" applyAlignment="1" applyProtection="1">
      <alignment horizontal="centerContinuous"/>
      <protection locked="0"/>
    </xf>
    <xf numFmtId="0" fontId="9" fillId="0" borderId="47" xfId="0" applyFont="1" applyBorder="1" applyAlignment="1">
      <alignment horizontal="right"/>
    </xf>
    <xf numFmtId="0" fontId="5" fillId="14" borderId="22" xfId="0" applyFont="1" applyFill="1" applyBorder="1"/>
    <xf numFmtId="0" fontId="5" fillId="14" borderId="46" xfId="0" applyFont="1" applyFill="1" applyBorder="1"/>
    <xf numFmtId="0" fontId="7" fillId="15" borderId="46" xfId="0" applyFont="1" applyFill="1" applyBorder="1"/>
    <xf numFmtId="0" fontId="7" fillId="14" borderId="46" xfId="0" applyFont="1" applyFill="1" applyBorder="1" applyAlignment="1">
      <alignment horizontal="left"/>
    </xf>
    <xf numFmtId="0" fontId="3" fillId="14" borderId="0" xfId="0" applyFont="1" applyFill="1"/>
    <xf numFmtId="44" fontId="3" fillId="0" borderId="14" xfId="1" applyFont="1" applyBorder="1"/>
    <xf numFmtId="44" fontId="3" fillId="13" borderId="14" xfId="1" applyFont="1" applyFill="1" applyBorder="1"/>
    <xf numFmtId="44" fontId="3" fillId="0" borderId="0" xfId="1" applyFont="1"/>
    <xf numFmtId="44" fontId="5" fillId="0" borderId="0" xfId="1" applyFont="1" applyAlignment="1">
      <alignment horizontal="center"/>
    </xf>
    <xf numFmtId="44" fontId="25" fillId="0" borderId="0" xfId="1" applyFont="1"/>
    <xf numFmtId="44" fontId="2" fillId="0" borderId="0" xfId="1" applyFont="1" applyAlignment="1" applyProtection="1">
      <alignment horizontal="centerContinuous"/>
      <protection locked="0"/>
    </xf>
    <xf numFmtId="44" fontId="5" fillId="2" borderId="2" xfId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44" fontId="5" fillId="2" borderId="38" xfId="1" applyFont="1" applyFill="1" applyBorder="1" applyAlignment="1">
      <alignment horizontal="center"/>
    </xf>
    <xf numFmtId="44" fontId="5" fillId="2" borderId="39" xfId="1" applyFont="1" applyFill="1" applyBorder="1" applyAlignment="1">
      <alignment horizontal="center"/>
    </xf>
    <xf numFmtId="44" fontId="5" fillId="2" borderId="40" xfId="1" applyFont="1" applyFill="1" applyBorder="1" applyAlignment="1">
      <alignment horizontal="center" wrapText="1"/>
    </xf>
    <xf numFmtId="44" fontId="5" fillId="2" borderId="5" xfId="1" applyFont="1" applyFill="1" applyBorder="1" applyAlignment="1">
      <alignment horizontal="center"/>
    </xf>
    <xf numFmtId="44" fontId="5" fillId="2" borderId="6" xfId="1" applyFont="1" applyFill="1" applyBorder="1" applyAlignment="1">
      <alignment horizontal="center"/>
    </xf>
    <xf numFmtId="44" fontId="5" fillId="2" borderId="54" xfId="1" applyFont="1" applyFill="1" applyBorder="1" applyAlignment="1">
      <alignment horizontal="center"/>
    </xf>
    <xf numFmtId="44" fontId="5" fillId="11" borderId="0" xfId="1" applyFont="1" applyFill="1" applyAlignment="1">
      <alignment horizontal="center"/>
    </xf>
    <xf numFmtId="44" fontId="5" fillId="0" borderId="55" xfId="1" applyFont="1" applyBorder="1" applyAlignment="1">
      <alignment horizontal="center"/>
    </xf>
    <xf numFmtId="44" fontId="7" fillId="3" borderId="14" xfId="1" applyFont="1" applyFill="1" applyBorder="1"/>
    <xf numFmtId="44" fontId="3" fillId="3" borderId="9" xfId="1" applyFont="1" applyFill="1" applyBorder="1" applyAlignment="1">
      <alignment horizontal="center"/>
    </xf>
    <xf numFmtId="44" fontId="3" fillId="3" borderId="56" xfId="1" applyFont="1" applyFill="1" applyBorder="1"/>
    <xf numFmtId="44" fontId="3" fillId="3" borderId="9" xfId="1" applyFont="1" applyFill="1" applyBorder="1"/>
    <xf numFmtId="44" fontId="3" fillId="0" borderId="11" xfId="1" applyFont="1" applyBorder="1" applyAlignment="1">
      <alignment horizontal="center"/>
    </xf>
    <xf numFmtId="44" fontId="3" fillId="0" borderId="57" xfId="1" applyFont="1" applyBorder="1"/>
    <xf numFmtId="44" fontId="3" fillId="0" borderId="11" xfId="1" applyFont="1" applyBorder="1"/>
    <xf numFmtId="44" fontId="9" fillId="0" borderId="14" xfId="1" applyFont="1" applyBorder="1"/>
    <xf numFmtId="44" fontId="9" fillId="0" borderId="11" xfId="1" applyFont="1" applyBorder="1"/>
    <xf numFmtId="44" fontId="9" fillId="0" borderId="11" xfId="1" applyFont="1" applyBorder="1" applyAlignment="1">
      <alignment horizontal="center"/>
    </xf>
    <xf numFmtId="44" fontId="9" fillId="0" borderId="57" xfId="1" applyFont="1" applyBorder="1"/>
    <xf numFmtId="44" fontId="5" fillId="0" borderId="48" xfId="1" applyFont="1" applyBorder="1"/>
    <xf numFmtId="44" fontId="5" fillId="0" borderId="16" xfId="1" applyFont="1" applyBorder="1" applyAlignment="1">
      <alignment horizontal="center"/>
    </xf>
    <xf numFmtId="44" fontId="5" fillId="0" borderId="58" xfId="1" applyFont="1" applyBorder="1"/>
    <xf numFmtId="44" fontId="5" fillId="0" borderId="16" xfId="1" applyFont="1" applyBorder="1"/>
    <xf numFmtId="44" fontId="3" fillId="0" borderId="9" xfId="1" applyFont="1" applyBorder="1"/>
    <xf numFmtId="44" fontId="3" fillId="0" borderId="56" xfId="1" applyFont="1" applyBorder="1"/>
    <xf numFmtId="44" fontId="3" fillId="0" borderId="18" xfId="1" applyFont="1" applyBorder="1"/>
    <xf numFmtId="44" fontId="3" fillId="0" borderId="17" xfId="1" applyFont="1" applyBorder="1"/>
    <xf numFmtId="44" fontId="3" fillId="0" borderId="59" xfId="1" applyFont="1" applyBorder="1"/>
    <xf numFmtId="44" fontId="3" fillId="0" borderId="0" xfId="1" applyFont="1" applyBorder="1"/>
    <xf numFmtId="44" fontId="3" fillId="0" borderId="15" xfId="1" applyFont="1" applyBorder="1"/>
    <xf numFmtId="44" fontId="3" fillId="0" borderId="13" xfId="1" applyFont="1" applyBorder="1"/>
    <xf numFmtId="44" fontId="5" fillId="0" borderId="14" xfId="1" applyFont="1" applyBorder="1"/>
    <xf numFmtId="44" fontId="5" fillId="0" borderId="9" xfId="1" applyFont="1" applyBorder="1"/>
    <xf numFmtId="44" fontId="5" fillId="0" borderId="11" xfId="1" applyFont="1" applyBorder="1"/>
    <xf numFmtId="44" fontId="5" fillId="0" borderId="57" xfId="1" applyFont="1" applyBorder="1"/>
    <xf numFmtId="44" fontId="10" fillId="0" borderId="11" xfId="1" applyFont="1" applyBorder="1"/>
    <xf numFmtId="44" fontId="3" fillId="0" borderId="60" xfId="1" applyFont="1" applyBorder="1"/>
    <xf numFmtId="44" fontId="3" fillId="0" borderId="52" xfId="1" applyFont="1" applyBorder="1"/>
    <xf numFmtId="44" fontId="9" fillId="0" borderId="41" xfId="1" applyFont="1" applyBorder="1"/>
    <xf numFmtId="44" fontId="9" fillId="0" borderId="41" xfId="1" applyFont="1" applyBorder="1" applyAlignment="1">
      <alignment horizontal="right"/>
    </xf>
    <xf numFmtId="44" fontId="9" fillId="0" borderId="21" xfId="1" applyFont="1" applyBorder="1"/>
    <xf numFmtId="44" fontId="5" fillId="14" borderId="14" xfId="1" applyFont="1" applyFill="1" applyBorder="1"/>
    <xf numFmtId="44" fontId="3" fillId="0" borderId="22" xfId="1" applyFont="1" applyBorder="1"/>
    <xf numFmtId="44" fontId="5" fillId="0" borderId="22" xfId="1" applyFont="1" applyBorder="1" applyAlignment="1">
      <alignment horizontal="right"/>
    </xf>
    <xf numFmtId="44" fontId="3" fillId="0" borderId="61" xfId="1" applyFont="1" applyBorder="1"/>
    <xf numFmtId="44" fontId="5" fillId="0" borderId="22" xfId="1" applyFont="1" applyBorder="1"/>
    <xf numFmtId="44" fontId="3" fillId="0" borderId="55" xfId="1" applyFont="1" applyBorder="1"/>
    <xf numFmtId="44" fontId="14" fillId="10" borderId="14" xfId="1" applyFont="1" applyFill="1" applyBorder="1"/>
    <xf numFmtId="44" fontId="3" fillId="0" borderId="16" xfId="1" applyFont="1" applyBorder="1"/>
    <xf numFmtId="44" fontId="3" fillId="0" borderId="58" xfId="1" applyFont="1" applyBorder="1"/>
    <xf numFmtId="44" fontId="9" fillId="0" borderId="53" xfId="1" applyFont="1" applyBorder="1" applyAlignment="1">
      <alignment horizontal="right"/>
    </xf>
    <xf numFmtId="44" fontId="9" fillId="0" borderId="24" xfId="1" applyFont="1" applyBorder="1"/>
    <xf numFmtId="44" fontId="3" fillId="14" borderId="43" xfId="1" applyFont="1" applyFill="1" applyBorder="1"/>
    <xf numFmtId="44" fontId="3" fillId="14" borderId="44" xfId="1" applyFont="1" applyFill="1" applyBorder="1"/>
    <xf numFmtId="44" fontId="5" fillId="14" borderId="45" xfId="1" applyFont="1" applyFill="1" applyBorder="1"/>
    <xf numFmtId="44" fontId="7" fillId="3" borderId="41" xfId="1" applyFont="1" applyFill="1" applyBorder="1"/>
    <xf numFmtId="44" fontId="9" fillId="0" borderId="9" xfId="1" applyFont="1" applyBorder="1"/>
    <xf numFmtId="44" fontId="10" fillId="0" borderId="11" xfId="1" applyFont="1" applyFill="1" applyBorder="1"/>
    <xf numFmtId="44" fontId="3" fillId="0" borderId="11" xfId="1" applyFont="1" applyFill="1" applyBorder="1"/>
    <xf numFmtId="44" fontId="3" fillId="0" borderId="15" xfId="1" applyFont="1" applyFill="1" applyBorder="1"/>
    <xf numFmtId="44" fontId="3" fillId="0" borderId="16" xfId="1" applyFont="1" applyFill="1" applyBorder="1"/>
    <xf numFmtId="44" fontId="3" fillId="0" borderId="18" xfId="1" applyFont="1" applyFill="1" applyBorder="1"/>
    <xf numFmtId="44" fontId="3" fillId="0" borderId="17" xfId="1" applyFont="1" applyFill="1" applyBorder="1"/>
    <xf numFmtId="44" fontId="3" fillId="0" borderId="9" xfId="1" applyFont="1" applyFill="1" applyBorder="1"/>
    <xf numFmtId="44" fontId="9" fillId="0" borderId="42" xfId="1" applyFont="1" applyBorder="1" applyAlignment="1">
      <alignment horizontal="right"/>
    </xf>
    <xf numFmtId="44" fontId="9" fillId="0" borderId="5" xfId="1" applyFont="1" applyBorder="1"/>
    <xf numFmtId="44" fontId="9" fillId="0" borderId="5" xfId="1" applyFont="1" applyFill="1" applyBorder="1"/>
    <xf numFmtId="44" fontId="3" fillId="5" borderId="20" xfId="1" applyFont="1" applyFill="1" applyBorder="1"/>
    <xf numFmtId="44" fontId="3" fillId="0" borderId="41" xfId="1" applyFont="1" applyBorder="1"/>
    <xf numFmtId="44" fontId="7" fillId="15" borderId="44" xfId="1" applyFont="1" applyFill="1" applyBorder="1"/>
    <xf numFmtId="44" fontId="7" fillId="15" borderId="45" xfId="1" applyFont="1" applyFill="1" applyBorder="1"/>
    <xf numFmtId="44" fontId="7" fillId="14" borderId="44" xfId="1" applyFont="1" applyFill="1" applyBorder="1" applyAlignment="1">
      <alignment horizontal="left"/>
    </xf>
    <xf numFmtId="44" fontId="7" fillId="14" borderId="45" xfId="1" applyFont="1" applyFill="1" applyBorder="1" applyAlignment="1">
      <alignment horizontal="right"/>
    </xf>
    <xf numFmtId="44" fontId="3" fillId="0" borderId="41" xfId="1" applyFont="1" applyBorder="1" applyAlignment="1">
      <alignment horizontal="right"/>
    </xf>
    <xf numFmtId="44" fontId="3" fillId="3" borderId="0" xfId="1" applyFont="1" applyFill="1"/>
    <xf numFmtId="44" fontId="5" fillId="0" borderId="18" xfId="1" applyFont="1" applyBorder="1"/>
    <xf numFmtId="44" fontId="9" fillId="0" borderId="18" xfId="1" applyFont="1" applyBorder="1"/>
    <xf numFmtId="44" fontId="10" fillId="0" borderId="15" xfId="1" applyFont="1" applyBorder="1"/>
    <xf numFmtId="44" fontId="9" fillId="0" borderId="14" xfId="1" applyFont="1" applyBorder="1" applyAlignment="1">
      <alignment horizontal="right"/>
    </xf>
    <xf numFmtId="44" fontId="10" fillId="0" borderId="14" xfId="1" applyFont="1" applyBorder="1"/>
    <xf numFmtId="44" fontId="3" fillId="0" borderId="14" xfId="1" applyFont="1" applyBorder="1" applyAlignment="1">
      <alignment wrapText="1"/>
    </xf>
    <xf numFmtId="44" fontId="5" fillId="14" borderId="44" xfId="1" applyFont="1" applyFill="1" applyBorder="1" applyAlignment="1">
      <alignment wrapText="1"/>
    </xf>
    <xf numFmtId="44" fontId="5" fillId="14" borderId="45" xfId="1" applyFont="1" applyFill="1" applyBorder="1" applyAlignment="1">
      <alignment wrapText="1"/>
    </xf>
    <xf numFmtId="44" fontId="3" fillId="0" borderId="26" xfId="1" applyFont="1" applyBorder="1"/>
    <xf numFmtId="44" fontId="5" fillId="5" borderId="41" xfId="1" applyFont="1" applyFill="1" applyBorder="1" applyAlignment="1">
      <alignment wrapText="1"/>
    </xf>
    <xf numFmtId="44" fontId="9" fillId="0" borderId="0" xfId="1" applyFont="1"/>
    <xf numFmtId="44" fontId="9" fillId="14" borderId="44" xfId="1" applyFont="1" applyFill="1" applyBorder="1" applyAlignment="1">
      <alignment horizontal="right"/>
    </xf>
    <xf numFmtId="44" fontId="9" fillId="0" borderId="0" xfId="1" applyFont="1" applyBorder="1"/>
    <xf numFmtId="44" fontId="7" fillId="6" borderId="41" xfId="1" applyFont="1" applyFill="1" applyBorder="1"/>
    <xf numFmtId="44" fontId="3" fillId="6" borderId="9" xfId="1" applyFont="1" applyFill="1" applyBorder="1"/>
    <xf numFmtId="44" fontId="5" fillId="0" borderId="17" xfId="1" applyFont="1" applyBorder="1"/>
    <xf numFmtId="44" fontId="3" fillId="14" borderId="44" xfId="1" applyFont="1" applyFill="1" applyBorder="1" applyAlignment="1">
      <alignment horizontal="right"/>
    </xf>
    <xf numFmtId="44" fontId="3" fillId="6" borderId="0" xfId="1" applyFont="1" applyFill="1"/>
    <xf numFmtId="44" fontId="10" fillId="13" borderId="14" xfId="1" applyFont="1" applyFill="1" applyBorder="1"/>
    <xf numFmtId="44" fontId="5" fillId="0" borderId="15" xfId="1" applyFont="1" applyBorder="1"/>
    <xf numFmtId="44" fontId="13" fillId="0" borderId="15" xfId="1" applyFont="1" applyBorder="1"/>
    <xf numFmtId="44" fontId="7" fillId="6" borderId="14" xfId="1" applyFont="1" applyFill="1" applyBorder="1"/>
    <xf numFmtId="44" fontId="3" fillId="0" borderId="14" xfId="1" applyFont="1" applyBorder="1" applyAlignment="1">
      <alignment horizontal="right"/>
    </xf>
    <xf numFmtId="44" fontId="7" fillId="16" borderId="45" xfId="1" applyFont="1" applyFill="1" applyBorder="1"/>
    <xf numFmtId="44" fontId="3" fillId="5" borderId="14" xfId="1" applyFont="1" applyFill="1" applyBorder="1"/>
    <xf numFmtId="44" fontId="3" fillId="0" borderId="29" xfId="1" applyFont="1" applyBorder="1"/>
    <xf numFmtId="44" fontId="3" fillId="14" borderId="0" xfId="1" applyFont="1" applyFill="1"/>
    <xf numFmtId="44" fontId="3" fillId="0" borderId="51" xfId="1" applyFont="1" applyBorder="1"/>
    <xf numFmtId="44" fontId="3" fillId="0" borderId="50" xfId="1" applyFont="1" applyBorder="1"/>
    <xf numFmtId="44" fontId="3" fillId="0" borderId="49" xfId="1" applyFont="1" applyBorder="1"/>
    <xf numFmtId="44" fontId="3" fillId="0" borderId="48" xfId="1" applyFont="1" applyBorder="1"/>
    <xf numFmtId="44" fontId="9" fillId="0" borderId="62" xfId="1" applyFont="1" applyBorder="1"/>
    <xf numFmtId="44" fontId="3" fillId="0" borderId="19" xfId="1" applyFont="1" applyBorder="1"/>
    <xf numFmtId="44" fontId="9" fillId="0" borderId="63" xfId="1" applyFont="1" applyBorder="1"/>
    <xf numFmtId="44" fontId="3" fillId="0" borderId="8" xfId="1" applyFont="1" applyBorder="1"/>
    <xf numFmtId="44" fontId="3" fillId="3" borderId="10" xfId="1" applyFont="1" applyFill="1" applyBorder="1"/>
    <xf numFmtId="44" fontId="9" fillId="0" borderId="10" xfId="1" applyFont="1" applyBorder="1"/>
    <xf numFmtId="44" fontId="3" fillId="0" borderId="12" xfId="1" applyFont="1" applyBorder="1"/>
    <xf numFmtId="44" fontId="3" fillId="0" borderId="23" xfId="1" applyFont="1" applyBorder="1"/>
    <xf numFmtId="44" fontId="3" fillId="0" borderId="25" xfId="1" applyFont="1" applyBorder="1"/>
    <xf numFmtId="44" fontId="3" fillId="0" borderId="28" xfId="1" applyFont="1" applyBorder="1"/>
    <xf numFmtId="44" fontId="3" fillId="0" borderId="10" xfId="1" applyFont="1" applyBorder="1"/>
    <xf numFmtId="44" fontId="9" fillId="0" borderId="7" xfId="1" applyFont="1" applyBorder="1"/>
    <xf numFmtId="44" fontId="3" fillId="5" borderId="64" xfId="1" applyFont="1" applyFill="1" applyBorder="1"/>
    <xf numFmtId="44" fontId="5" fillId="0" borderId="12" xfId="1" applyFont="1" applyBorder="1"/>
    <xf numFmtId="44" fontId="3" fillId="3" borderId="8" xfId="1" applyFont="1" applyFill="1" applyBorder="1"/>
    <xf numFmtId="44" fontId="5" fillId="0" borderId="25" xfId="1" applyFont="1" applyBorder="1"/>
    <xf numFmtId="44" fontId="5" fillId="0" borderId="10" xfId="1" applyFont="1" applyBorder="1"/>
    <xf numFmtId="44" fontId="3" fillId="0" borderId="3" xfId="1" applyFont="1" applyBorder="1"/>
    <xf numFmtId="44" fontId="3" fillId="0" borderId="27" xfId="1" applyFont="1" applyBorder="1"/>
    <xf numFmtId="44" fontId="9" fillId="0" borderId="8" xfId="1" applyFont="1" applyBorder="1"/>
    <xf numFmtId="44" fontId="9" fillId="0" borderId="12" xfId="1" applyFont="1" applyBorder="1"/>
    <xf numFmtId="44" fontId="3" fillId="6" borderId="10" xfId="1" applyFont="1" applyFill="1" applyBorder="1"/>
    <xf numFmtId="44" fontId="5" fillId="0" borderId="23" xfId="1" applyFont="1" applyBorder="1"/>
    <xf numFmtId="44" fontId="5" fillId="0" borderId="28" xfId="1" applyFont="1" applyBorder="1"/>
    <xf numFmtId="44" fontId="3" fillId="6" borderId="8" xfId="1" applyFont="1" applyFill="1" applyBorder="1"/>
    <xf numFmtId="44" fontId="5" fillId="0" borderId="19" xfId="1" applyFont="1" applyBorder="1"/>
    <xf numFmtId="44" fontId="3" fillId="0" borderId="65" xfId="1" applyFont="1" applyBorder="1"/>
    <xf numFmtId="44" fontId="3" fillId="0" borderId="66" xfId="1" applyFont="1" applyBorder="1"/>
    <xf numFmtId="44" fontId="3" fillId="0" borderId="67" xfId="1" applyFont="1" applyBorder="1"/>
    <xf numFmtId="44" fontId="3" fillId="0" borderId="68" xfId="1" applyFont="1" applyBorder="1"/>
    <xf numFmtId="44" fontId="9" fillId="0" borderId="26" xfId="1" applyFont="1" applyBorder="1"/>
    <xf numFmtId="44" fontId="7" fillId="17" borderId="14" xfId="1" applyFont="1" applyFill="1" applyBorder="1"/>
    <xf numFmtId="44" fontId="3" fillId="17" borderId="9" xfId="1" applyFont="1" applyFill="1" applyBorder="1"/>
    <xf numFmtId="44" fontId="3" fillId="17" borderId="10" xfId="1" applyFont="1" applyFill="1" applyBorder="1"/>
    <xf numFmtId="44" fontId="9" fillId="17" borderId="9" xfId="1" applyFont="1" applyFill="1" applyBorder="1"/>
    <xf numFmtId="44" fontId="7" fillId="17" borderId="41" xfId="1" applyFont="1" applyFill="1" applyBorder="1"/>
    <xf numFmtId="44" fontId="3" fillId="0" borderId="15" xfId="1" applyFont="1" applyBorder="1" applyAlignment="1">
      <alignment horizontal="center"/>
    </xf>
    <xf numFmtId="0" fontId="3" fillId="0" borderId="11" xfId="0" applyFont="1" applyBorder="1" applyAlignment="1">
      <alignment horizontal="left" indent="3"/>
    </xf>
    <xf numFmtId="0" fontId="25" fillId="0" borderId="11" xfId="0" applyFont="1" applyBorder="1" applyAlignment="1">
      <alignment horizontal="left" indent="3"/>
    </xf>
    <xf numFmtId="44" fontId="9" fillId="3" borderId="9" xfId="1" applyFont="1" applyFill="1" applyBorder="1"/>
    <xf numFmtId="44" fontId="3" fillId="0" borderId="70" xfId="1" applyFont="1" applyBorder="1"/>
    <xf numFmtId="44" fontId="3" fillId="0" borderId="69" xfId="1" applyFont="1" applyBorder="1"/>
    <xf numFmtId="44" fontId="9" fillId="0" borderId="22" xfId="1" applyFont="1" applyBorder="1" applyAlignment="1">
      <alignment horizontal="right"/>
    </xf>
    <xf numFmtId="44" fontId="9" fillId="0" borderId="67" xfId="1" applyFont="1" applyBorder="1"/>
    <xf numFmtId="44" fontId="3" fillId="13" borderId="20" xfId="1" applyFont="1" applyFill="1" applyBorder="1"/>
    <xf numFmtId="44" fontId="9" fillId="13" borderId="20" xfId="1" applyFont="1" applyFill="1" applyBorder="1"/>
    <xf numFmtId="44" fontId="3" fillId="13" borderId="64" xfId="1" applyFont="1" applyFill="1" applyBorder="1"/>
    <xf numFmtId="44" fontId="9" fillId="13" borderId="24" xfId="1" applyFont="1" applyFill="1" applyBorder="1"/>
    <xf numFmtId="44" fontId="9" fillId="13" borderId="63" xfId="1" applyFont="1" applyFill="1" applyBorder="1"/>
    <xf numFmtId="44" fontId="3" fillId="18" borderId="9" xfId="1" applyFont="1" applyFill="1" applyBorder="1"/>
    <xf numFmtId="44" fontId="9" fillId="18" borderId="9" xfId="1" applyFont="1" applyFill="1" applyBorder="1"/>
    <xf numFmtId="44" fontId="3" fillId="18" borderId="10" xfId="1" applyFont="1" applyFill="1" applyBorder="1"/>
    <xf numFmtId="44" fontId="9" fillId="13" borderId="64" xfId="1" applyFont="1" applyFill="1" applyBorder="1"/>
    <xf numFmtId="44" fontId="5" fillId="5" borderId="20" xfId="1" applyFont="1" applyFill="1" applyBorder="1"/>
    <xf numFmtId="44" fontId="3" fillId="0" borderId="71" xfId="1" applyFont="1" applyBorder="1"/>
    <xf numFmtId="44" fontId="7" fillId="15" borderId="53" xfId="1" applyFont="1" applyFill="1" applyBorder="1"/>
    <xf numFmtId="0" fontId="7" fillId="18" borderId="0" xfId="0" applyFont="1" applyFill="1"/>
    <xf numFmtId="44" fontId="5" fillId="0" borderId="72" xfId="1" applyFont="1" applyBorder="1" applyAlignment="1">
      <alignment horizontal="center"/>
    </xf>
    <xf numFmtId="44" fontId="3" fillId="3" borderId="73" xfId="1" applyFont="1" applyFill="1" applyBorder="1"/>
    <xf numFmtId="44" fontId="3" fillId="0" borderId="74" xfId="1" applyFont="1" applyBorder="1" applyAlignment="1">
      <alignment horizontal="right"/>
    </xf>
    <xf numFmtId="44" fontId="3" fillId="0" borderId="69" xfId="1" applyFont="1" applyBorder="1" applyAlignment="1">
      <alignment horizontal="right"/>
    </xf>
    <xf numFmtId="44" fontId="9" fillId="0" borderId="74" xfId="1" applyFont="1" applyBorder="1" applyAlignment="1">
      <alignment horizontal="center"/>
    </xf>
    <xf numFmtId="44" fontId="9" fillId="0" borderId="69" xfId="1" applyFont="1" applyBorder="1" applyAlignment="1">
      <alignment horizontal="center"/>
    </xf>
    <xf numFmtId="44" fontId="3" fillId="0" borderId="73" xfId="1" applyFont="1" applyBorder="1"/>
    <xf numFmtId="44" fontId="3" fillId="0" borderId="74" xfId="1" applyFont="1" applyBorder="1"/>
    <xf numFmtId="44" fontId="3" fillId="0" borderId="75" xfId="1" applyFont="1" applyBorder="1"/>
    <xf numFmtId="44" fontId="3" fillId="0" borderId="76" xfId="1" applyFont="1" applyBorder="1"/>
    <xf numFmtId="44" fontId="5" fillId="0" borderId="74" xfId="1" applyFont="1" applyBorder="1"/>
    <xf numFmtId="44" fontId="9" fillId="0" borderId="77" xfId="1" applyFont="1" applyBorder="1"/>
    <xf numFmtId="44" fontId="9" fillId="0" borderId="78" xfId="1" applyFont="1" applyBorder="1"/>
    <xf numFmtId="44" fontId="9" fillId="0" borderId="74" xfId="1" applyFont="1" applyBorder="1"/>
    <xf numFmtId="44" fontId="9" fillId="0" borderId="73" xfId="1" applyFont="1" applyBorder="1"/>
    <xf numFmtId="44" fontId="3" fillId="0" borderId="79" xfId="1" applyFont="1" applyBorder="1"/>
    <xf numFmtId="44" fontId="9" fillId="0" borderId="6" xfId="1" applyFont="1" applyBorder="1"/>
    <xf numFmtId="44" fontId="9" fillId="13" borderId="6" xfId="1" applyFont="1" applyFill="1" applyBorder="1"/>
    <xf numFmtId="44" fontId="9" fillId="13" borderId="78" xfId="1" applyFont="1" applyFill="1" applyBorder="1"/>
    <xf numFmtId="44" fontId="9" fillId="13" borderId="74" xfId="1" applyFont="1" applyFill="1" applyBorder="1"/>
    <xf numFmtId="44" fontId="9" fillId="13" borderId="80" xfId="1" applyFont="1" applyFill="1" applyBorder="1"/>
    <xf numFmtId="44" fontId="3" fillId="3" borderId="75" xfId="1" applyFont="1" applyFill="1" applyBorder="1"/>
    <xf numFmtId="44" fontId="9" fillId="0" borderId="70" xfId="1" applyFont="1" applyBorder="1"/>
    <xf numFmtId="44" fontId="9" fillId="0" borderId="75" xfId="1" applyFont="1" applyBorder="1"/>
    <xf numFmtId="44" fontId="12" fillId="0" borderId="73" xfId="1" applyFont="1" applyBorder="1"/>
    <xf numFmtId="44" fontId="9" fillId="0" borderId="71" xfId="1" applyFont="1" applyBorder="1"/>
    <xf numFmtId="44" fontId="3" fillId="5" borderId="80" xfId="1" applyFont="1" applyFill="1" applyBorder="1"/>
    <xf numFmtId="44" fontId="3" fillId="6" borderId="73" xfId="1" applyFont="1" applyFill="1" applyBorder="1"/>
    <xf numFmtId="44" fontId="5" fillId="0" borderId="69" xfId="1" applyFont="1" applyBorder="1"/>
    <xf numFmtId="44" fontId="5" fillId="0" borderId="79" xfId="1" applyFont="1" applyBorder="1"/>
    <xf numFmtId="44" fontId="3" fillId="6" borderId="75" xfId="1" applyFont="1" applyFill="1" applyBorder="1"/>
    <xf numFmtId="44" fontId="9" fillId="0" borderId="76" xfId="1" applyFont="1" applyBorder="1"/>
    <xf numFmtId="44" fontId="9" fillId="17" borderId="73" xfId="1" applyFont="1" applyFill="1" applyBorder="1"/>
    <xf numFmtId="44" fontId="3" fillId="0" borderId="81" xfId="1" applyFont="1" applyBorder="1"/>
    <xf numFmtId="44" fontId="9" fillId="17" borderId="14" xfId="1" applyFont="1" applyFill="1" applyBorder="1"/>
    <xf numFmtId="44" fontId="9" fillId="17" borderId="41" xfId="1" applyFont="1" applyFill="1" applyBorder="1"/>
    <xf numFmtId="44" fontId="3" fillId="0" borderId="82" xfId="1" applyFont="1" applyBorder="1"/>
    <xf numFmtId="44" fontId="3" fillId="0" borderId="83" xfId="1" applyFont="1" applyBorder="1"/>
    <xf numFmtId="44" fontId="3" fillId="0" borderId="84" xfId="1" applyFont="1" applyBorder="1"/>
    <xf numFmtId="44" fontId="3" fillId="0" borderId="85" xfId="1" applyFont="1" applyBorder="1"/>
    <xf numFmtId="44" fontId="3" fillId="0" borderId="86" xfId="1" applyFont="1" applyBorder="1"/>
    <xf numFmtId="44" fontId="3" fillId="0" borderId="87" xfId="1" applyFont="1" applyBorder="1"/>
    <xf numFmtId="44" fontId="3" fillId="0" borderId="88" xfId="1" applyFont="1" applyBorder="1"/>
    <xf numFmtId="44" fontId="3" fillId="0" borderId="89" xfId="1" applyFont="1" applyBorder="1"/>
    <xf numFmtId="44" fontId="3" fillId="0" borderId="90" xfId="1" applyFont="1" applyBorder="1"/>
    <xf numFmtId="44" fontId="3" fillId="0" borderId="91" xfId="1" applyFont="1" applyBorder="1"/>
    <xf numFmtId="44" fontId="3" fillId="0" borderId="92" xfId="1" applyFont="1" applyBorder="1"/>
    <xf numFmtId="44" fontId="3" fillId="0" borderId="42" xfId="1" applyFont="1" applyBorder="1"/>
    <xf numFmtId="44" fontId="3" fillId="0" borderId="93" xfId="1" applyFont="1" applyBorder="1"/>
    <xf numFmtId="44" fontId="3" fillId="0" borderId="94" xfId="1" applyFont="1" applyBorder="1"/>
    <xf numFmtId="0" fontId="3" fillId="0" borderId="15" xfId="0" applyFont="1" applyBorder="1" applyAlignment="1">
      <alignment horizontal="left" indent="4"/>
    </xf>
    <xf numFmtId="44" fontId="5" fillId="0" borderId="0" xfId="1" applyFont="1" applyBorder="1"/>
    <xf numFmtId="44" fontId="5" fillId="0" borderId="8" xfId="1" applyFont="1" applyBorder="1"/>
    <xf numFmtId="44" fontId="3" fillId="0" borderId="95" xfId="1" applyFont="1" applyBorder="1"/>
    <xf numFmtId="44" fontId="3" fillId="0" borderId="96" xfId="1" applyFont="1" applyBorder="1"/>
    <xf numFmtId="44" fontId="7" fillId="15" borderId="97" xfId="1" applyFont="1" applyFill="1" applyBorder="1"/>
    <xf numFmtId="44" fontId="3" fillId="0" borderId="98" xfId="1" applyFont="1" applyBorder="1"/>
    <xf numFmtId="44" fontId="5" fillId="0" borderId="70" xfId="1" applyFont="1" applyBorder="1"/>
    <xf numFmtId="0" fontId="3" fillId="0" borderId="11" xfId="0" applyFont="1" applyBorder="1" applyAlignment="1">
      <alignment horizontal="left" indent="2"/>
    </xf>
    <xf numFmtId="44" fontId="3" fillId="19" borderId="11" xfId="1" applyFont="1" applyFill="1" applyBorder="1"/>
    <xf numFmtId="0" fontId="25" fillId="19" borderId="14" xfId="0" applyFont="1" applyFill="1" applyBorder="1"/>
    <xf numFmtId="44" fontId="25" fillId="19" borderId="84" xfId="1" applyFont="1" applyFill="1" applyBorder="1"/>
    <xf numFmtId="44" fontId="5" fillId="2" borderId="99" xfId="1" applyFont="1" applyFill="1" applyBorder="1" applyAlignment="1">
      <alignment horizontal="center"/>
    </xf>
    <xf numFmtId="44" fontId="3" fillId="14" borderId="100" xfId="1" applyFont="1" applyFill="1" applyBorder="1"/>
    <xf numFmtId="44" fontId="7" fillId="15" borderId="100" xfId="1" applyFont="1" applyFill="1" applyBorder="1"/>
    <xf numFmtId="44" fontId="7" fillId="14" borderId="100" xfId="1" applyFont="1" applyFill="1" applyBorder="1" applyAlignment="1">
      <alignment horizontal="left"/>
    </xf>
    <xf numFmtId="44" fontId="5" fillId="14" borderId="100" xfId="1" applyFont="1" applyFill="1" applyBorder="1" applyAlignment="1">
      <alignment wrapText="1"/>
    </xf>
    <xf numFmtId="44" fontId="9" fillId="14" borderId="100" xfId="1" applyFont="1" applyFill="1" applyBorder="1" applyAlignment="1">
      <alignment horizontal="right"/>
    </xf>
    <xf numFmtId="44" fontId="3" fillId="14" borderId="100" xfId="1" applyFont="1" applyFill="1" applyBorder="1" applyAlignment="1">
      <alignment horizontal="right"/>
    </xf>
    <xf numFmtId="44" fontId="3" fillId="0" borderId="101" xfId="1" applyFont="1" applyBorder="1"/>
    <xf numFmtId="44" fontId="9" fillId="0" borderId="98" xfId="1" applyFont="1" applyBorder="1"/>
    <xf numFmtId="44" fontId="5" fillId="0" borderId="83" xfId="1" applyFont="1" applyBorder="1"/>
    <xf numFmtId="44" fontId="9" fillId="0" borderId="89" xfId="1" applyFont="1" applyBorder="1" applyAlignment="1">
      <alignment horizontal="right"/>
    </xf>
    <xf numFmtId="44" fontId="3" fillId="19" borderId="14" xfId="1" applyFont="1" applyFill="1" applyBorder="1"/>
    <xf numFmtId="44" fontId="3" fillId="13" borderId="11" xfId="1" applyFont="1" applyFill="1" applyBorder="1"/>
    <xf numFmtId="44" fontId="5" fillId="2" borderId="99" xfId="1" applyFont="1" applyFill="1" applyBorder="1" applyAlignment="1">
      <alignment horizontal="center" wrapText="1"/>
    </xf>
    <xf numFmtId="0" fontId="3" fillId="19" borderId="11" xfId="0" applyFont="1" applyFill="1" applyBorder="1"/>
    <xf numFmtId="44" fontId="3" fillId="19" borderId="102" xfId="1" applyFont="1" applyFill="1" applyBorder="1"/>
    <xf numFmtId="0" fontId="3" fillId="19" borderId="11" xfId="0" applyFont="1" applyFill="1" applyBorder="1" applyAlignment="1">
      <alignment horizontal="left" indent="3"/>
    </xf>
    <xf numFmtId="44" fontId="3" fillId="19" borderId="49" xfId="1" applyFont="1" applyFill="1" applyBorder="1"/>
    <xf numFmtId="44" fontId="3" fillId="19" borderId="48" xfId="1" applyFont="1" applyFill="1" applyBorder="1"/>
    <xf numFmtId="44" fontId="3" fillId="19" borderId="91" xfId="1" applyFont="1" applyFill="1" applyBorder="1"/>
    <xf numFmtId="44" fontId="25" fillId="19" borderId="9" xfId="1" applyFont="1" applyFill="1" applyBorder="1"/>
    <xf numFmtId="44" fontId="3" fillId="14" borderId="104" xfId="1" applyFont="1" applyFill="1" applyBorder="1"/>
    <xf numFmtId="44" fontId="3" fillId="19" borderId="17" xfId="1" applyFont="1" applyFill="1" applyBorder="1"/>
    <xf numFmtId="44" fontId="3" fillId="19" borderId="103" xfId="1" applyFont="1" applyFill="1" applyBorder="1"/>
    <xf numFmtId="44" fontId="3" fillId="19" borderId="16" xfId="1" applyFont="1" applyFill="1" applyBorder="1"/>
    <xf numFmtId="44" fontId="5" fillId="2" borderId="92" xfId="1" applyFont="1" applyFill="1" applyBorder="1" applyAlignment="1">
      <alignment horizontal="center" wrapText="1"/>
    </xf>
    <xf numFmtId="44" fontId="3" fillId="0" borderId="14" xfId="1" applyFont="1" applyFill="1" applyBorder="1"/>
    <xf numFmtId="0" fontId="3" fillId="0" borderId="52" xfId="0" applyFont="1" applyBorder="1"/>
    <xf numFmtId="44" fontId="3" fillId="0" borderId="52" xfId="1" applyFont="1" applyBorder="1" applyAlignment="1">
      <alignment horizontal="left"/>
    </xf>
    <xf numFmtId="0" fontId="3" fillId="0" borderId="105" xfId="0" applyFont="1" applyBorder="1" applyAlignment="1">
      <alignment wrapText="1"/>
    </xf>
    <xf numFmtId="44" fontId="3" fillId="0" borderId="52" xfId="1" applyFont="1" applyBorder="1" applyAlignment="1">
      <alignment wrapText="1"/>
    </xf>
    <xf numFmtId="0" fontId="5" fillId="5" borderId="0" xfId="0" applyFont="1" applyFill="1" applyAlignment="1">
      <alignment wrapText="1"/>
    </xf>
    <xf numFmtId="0" fontId="9" fillId="0" borderId="9" xfId="0" applyFont="1" applyBorder="1"/>
    <xf numFmtId="0" fontId="3" fillId="0" borderId="14" xfId="0" applyFont="1" applyBorder="1" applyAlignment="1">
      <alignment wrapText="1"/>
    </xf>
    <xf numFmtId="0" fontId="9" fillId="0" borderId="14" xfId="0" applyFont="1" applyBorder="1" applyAlignment="1">
      <alignment horizontal="right"/>
    </xf>
    <xf numFmtId="0" fontId="7" fillId="3" borderId="14" xfId="0" applyFont="1" applyFill="1" applyBorder="1"/>
    <xf numFmtId="44" fontId="7" fillId="3" borderId="51" xfId="1" applyFont="1" applyFill="1" applyBorder="1"/>
    <xf numFmtId="44" fontId="9" fillId="0" borderId="17" xfId="1" applyFont="1" applyBorder="1"/>
    <xf numFmtId="44" fontId="3" fillId="13" borderId="52" xfId="1" applyFont="1" applyFill="1" applyBorder="1"/>
    <xf numFmtId="44" fontId="5" fillId="0" borderId="39" xfId="1" applyFont="1" applyBorder="1" applyAlignment="1">
      <alignment horizontal="center"/>
    </xf>
    <xf numFmtId="44" fontId="3" fillId="0" borderId="39" xfId="1" applyFont="1" applyBorder="1"/>
    <xf numFmtId="44" fontId="3" fillId="0" borderId="105" xfId="1" applyFont="1" applyBorder="1"/>
    <xf numFmtId="44" fontId="10" fillId="13" borderId="52" xfId="1" applyFont="1" applyFill="1" applyBorder="1"/>
    <xf numFmtId="44" fontId="10" fillId="0" borderId="52" xfId="1" applyFont="1" applyBorder="1"/>
    <xf numFmtId="0" fontId="7" fillId="20" borderId="0" xfId="0" applyFont="1" applyFill="1"/>
    <xf numFmtId="44" fontId="7" fillId="20" borderId="41" xfId="1" applyFont="1" applyFill="1" applyBorder="1"/>
    <xf numFmtId="44" fontId="3" fillId="20" borderId="0" xfId="1" applyFont="1" applyFill="1"/>
    <xf numFmtId="44" fontId="3" fillId="20" borderId="8" xfId="1" applyFont="1" applyFill="1" applyBorder="1"/>
    <xf numFmtId="44" fontId="3" fillId="20" borderId="75" xfId="1" applyFont="1" applyFill="1" applyBorder="1"/>
    <xf numFmtId="0" fontId="7" fillId="20" borderId="9" xfId="0" applyFont="1" applyFill="1" applyBorder="1"/>
    <xf numFmtId="44" fontId="3" fillId="20" borderId="9" xfId="1" applyFont="1" applyFill="1" applyBorder="1"/>
    <xf numFmtId="44" fontId="3" fillId="20" borderId="10" xfId="1" applyFont="1" applyFill="1" applyBorder="1"/>
    <xf numFmtId="44" fontId="3" fillId="20" borderId="73" xfId="1" applyFont="1" applyFill="1" applyBorder="1"/>
    <xf numFmtId="44" fontId="3" fillId="13" borderId="87" xfId="1" applyFont="1" applyFill="1" applyBorder="1"/>
    <xf numFmtId="0" fontId="9" fillId="4" borderId="11" xfId="0" applyFont="1" applyFill="1" applyBorder="1"/>
    <xf numFmtId="44" fontId="9" fillId="4" borderId="14" xfId="1" applyFont="1" applyFill="1" applyBorder="1"/>
    <xf numFmtId="49" fontId="3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49" fontId="30" fillId="0" borderId="33" xfId="0" applyNumberFormat="1" applyFont="1" applyBorder="1" applyAlignment="1">
      <alignment horizontal="center"/>
    </xf>
    <xf numFmtId="49" fontId="30" fillId="0" borderId="0" xfId="0" applyNumberFormat="1" applyFont="1"/>
    <xf numFmtId="168" fontId="32" fillId="0" borderId="0" xfId="0" applyNumberFormat="1" applyFont="1"/>
    <xf numFmtId="49" fontId="32" fillId="0" borderId="0" xfId="0" applyNumberFormat="1" applyFont="1"/>
    <xf numFmtId="168" fontId="30" fillId="0" borderId="34" xfId="0" applyNumberFormat="1" applyFont="1" applyBorder="1"/>
    <xf numFmtId="168" fontId="30" fillId="0" borderId="0" xfId="0" applyNumberFormat="1" applyFont="1"/>
    <xf numFmtId="44" fontId="23" fillId="0" borderId="0" xfId="4" applyNumberFormat="1" applyFont="1"/>
    <xf numFmtId="0" fontId="33" fillId="0" borderId="0" xfId="0" applyFont="1"/>
    <xf numFmtId="44" fontId="33" fillId="0" borderId="0" xfId="0" applyNumberFormat="1" applyFont="1"/>
    <xf numFmtId="44" fontId="34" fillId="0" borderId="30" xfId="4" applyNumberFormat="1" applyFont="1" applyBorder="1"/>
    <xf numFmtId="0" fontId="20" fillId="0" borderId="30" xfId="0" applyFont="1" applyBorder="1"/>
    <xf numFmtId="0" fontId="20" fillId="7" borderId="30" xfId="0" applyFont="1" applyFill="1" applyBorder="1"/>
    <xf numFmtId="0" fontId="20" fillId="8" borderId="30" xfId="0" applyFont="1" applyFill="1" applyBorder="1" applyAlignment="1">
      <alignment horizontal="center"/>
    </xf>
    <xf numFmtId="164" fontId="23" fillId="0" borderId="0" xfId="5" applyFont="1"/>
    <xf numFmtId="44" fontId="34" fillId="0" borderId="31" xfId="4" applyNumberFormat="1" applyFont="1" applyBorder="1"/>
    <xf numFmtId="0" fontId="20" fillId="0" borderId="31" xfId="0" applyFont="1" applyBorder="1"/>
    <xf numFmtId="0" fontId="20" fillId="7" borderId="31" xfId="0" applyFont="1" applyFill="1" applyBorder="1"/>
    <xf numFmtId="49" fontId="35" fillId="0" borderId="0" xfId="0" applyNumberFormat="1" applyFont="1"/>
    <xf numFmtId="0" fontId="20" fillId="8" borderId="31" xfId="0" applyFont="1" applyFill="1" applyBorder="1"/>
    <xf numFmtId="44" fontId="34" fillId="0" borderId="31" xfId="5" applyNumberFormat="1" applyFont="1" applyFill="1" applyBorder="1"/>
    <xf numFmtId="44" fontId="23" fillId="0" borderId="0" xfId="5" applyNumberFormat="1" applyFont="1" applyFill="1"/>
    <xf numFmtId="44" fontId="23" fillId="0" borderId="31" xfId="5" applyNumberFormat="1" applyFont="1" applyFill="1" applyBorder="1"/>
    <xf numFmtId="44" fontId="23" fillId="7" borderId="31" xfId="5" applyNumberFormat="1" applyFont="1" applyFill="1" applyBorder="1"/>
    <xf numFmtId="44" fontId="23" fillId="8" borderId="31" xfId="5" applyNumberFormat="1" applyFont="1" applyFill="1" applyBorder="1"/>
    <xf numFmtId="44" fontId="23" fillId="0" borderId="0" xfId="5" applyNumberFormat="1" applyFont="1" applyFill="1" applyBorder="1"/>
    <xf numFmtId="0" fontId="20" fillId="0" borderId="0" xfId="0" applyFont="1"/>
    <xf numFmtId="44" fontId="17" fillId="0" borderId="0" xfId="5" applyNumberFormat="1" applyFont="1" applyFill="1" applyBorder="1"/>
    <xf numFmtId="44" fontId="17" fillId="7" borderId="31" xfId="5" applyNumberFormat="1" applyFont="1" applyFill="1" applyBorder="1"/>
    <xf numFmtId="44" fontId="17" fillId="8" borderId="31" xfId="5" applyNumberFormat="1" applyFont="1" applyFill="1" applyBorder="1"/>
    <xf numFmtId="44" fontId="17" fillId="0" borderId="31" xfId="5" applyNumberFormat="1" applyFont="1" applyFill="1" applyBorder="1"/>
    <xf numFmtId="44" fontId="22" fillId="0" borderId="0" xfId="0" applyNumberFormat="1" applyFont="1"/>
    <xf numFmtId="164" fontId="23" fillId="0" borderId="0" xfId="5" applyFont="1" applyFill="1"/>
    <xf numFmtId="43" fontId="23" fillId="0" borderId="0" xfId="2" applyFont="1"/>
    <xf numFmtId="44" fontId="34" fillId="0" borderId="32" xfId="5" applyNumberFormat="1" applyFont="1" applyFill="1" applyBorder="1"/>
    <xf numFmtId="44" fontId="17" fillId="0" borderId="32" xfId="5" applyNumberFormat="1" applyFont="1" applyFill="1" applyBorder="1"/>
    <xf numFmtId="44" fontId="17" fillId="7" borderId="32" xfId="5" applyNumberFormat="1" applyFont="1" applyFill="1" applyBorder="1"/>
    <xf numFmtId="44" fontId="17" fillId="8" borderId="32" xfId="5" applyNumberFormat="1" applyFont="1" applyFill="1" applyBorder="1"/>
    <xf numFmtId="44" fontId="34" fillId="0" borderId="0" xfId="5" applyNumberFormat="1" applyFont="1" applyFill="1" applyBorder="1"/>
    <xf numFmtId="44" fontId="17" fillId="7" borderId="0" xfId="5" applyNumberFormat="1" applyFont="1" applyFill="1" applyBorder="1"/>
    <xf numFmtId="0" fontId="20" fillId="4" borderId="14" xfId="0" applyFont="1" applyFill="1" applyBorder="1"/>
    <xf numFmtId="0" fontId="22" fillId="4" borderId="14" xfId="0" applyFont="1" applyFill="1" applyBorder="1"/>
    <xf numFmtId="9" fontId="20" fillId="0" borderId="0" xfId="3" applyFont="1" applyFill="1" applyBorder="1"/>
    <xf numFmtId="0" fontId="33" fillId="9" borderId="14" xfId="0" applyFont="1" applyFill="1" applyBorder="1"/>
    <xf numFmtId="0" fontId="22" fillId="9" borderId="14" xfId="0" applyFont="1" applyFill="1" applyBorder="1"/>
    <xf numFmtId="167" fontId="22" fillId="9" borderId="14" xfId="3" applyNumberFormat="1" applyFont="1" applyFill="1" applyBorder="1"/>
    <xf numFmtId="167" fontId="22" fillId="0" borderId="0" xfId="3" applyNumberFormat="1" applyFont="1" applyFill="1" applyBorder="1"/>
    <xf numFmtId="0" fontId="22" fillId="0" borderId="14" xfId="0" applyFont="1" applyBorder="1"/>
    <xf numFmtId="0" fontId="36" fillId="0" borderId="0" xfId="4" applyFont="1"/>
    <xf numFmtId="0" fontId="14" fillId="10" borderId="14" xfId="0" applyFont="1" applyFill="1" applyBorder="1"/>
    <xf numFmtId="0" fontId="3" fillId="21" borderId="11" xfId="0" applyFont="1" applyFill="1" applyBorder="1" applyAlignment="1">
      <alignment horizontal="left" indent="2"/>
    </xf>
    <xf numFmtId="44" fontId="3" fillId="21" borderId="0" xfId="1" applyFont="1" applyFill="1" applyBorder="1"/>
    <xf numFmtId="44" fontId="3" fillId="21" borderId="14" xfId="1" applyFont="1" applyFill="1" applyBorder="1"/>
    <xf numFmtId="44" fontId="3" fillId="21" borderId="11" xfId="1" applyFont="1" applyFill="1" applyBorder="1"/>
    <xf numFmtId="44" fontId="3" fillId="21" borderId="102" xfId="1" applyFont="1" applyFill="1" applyBorder="1"/>
    <xf numFmtId="0" fontId="2" fillId="2" borderId="1" xfId="0" applyFont="1" applyFill="1" applyBorder="1" applyAlignment="1">
      <alignment vertical="center"/>
    </xf>
    <xf numFmtId="44" fontId="5" fillId="2" borderId="2" xfId="1" applyFont="1" applyFill="1" applyBorder="1" applyAlignment="1">
      <alignment horizontal="center"/>
    </xf>
    <xf numFmtId="44" fontId="5" fillId="2" borderId="35" xfId="1" applyFont="1" applyFill="1" applyBorder="1" applyAlignment="1">
      <alignment horizontal="center"/>
    </xf>
    <xf numFmtId="44" fontId="5" fillId="2" borderId="37" xfId="1" applyFont="1" applyFill="1" applyBorder="1" applyAlignment="1">
      <alignment horizontal="center"/>
    </xf>
    <xf numFmtId="44" fontId="5" fillId="2" borderId="36" xfId="1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72" xfId="1" applyFont="1" applyBorder="1" applyAlignment="1">
      <alignment horizontal="center"/>
    </xf>
  </cellXfs>
  <cellStyles count="6">
    <cellStyle name="Comma" xfId="2" builtinId="3"/>
    <cellStyle name="Currency" xfId="1" builtinId="4"/>
    <cellStyle name="Currency 2" xfId="5" xr:uid="{DE9A4816-F96B-4873-A44E-52C44D257F79}"/>
    <cellStyle name="Normal" xfId="0" builtinId="0"/>
    <cellStyle name="Normal 2" xfId="4" xr:uid="{9A871E8F-9281-4A79-A189-DDD473E6D23E}"/>
    <cellStyle name="Percent" xfId="3" builtinId="5"/>
  </cellStyles>
  <dxfs count="0"/>
  <tableStyles count="0" defaultTableStyle="TableStyleMedium2" defaultPivotStyle="PivotStyleLight16"/>
  <colors>
    <mruColors>
      <color rgb="FFCCFFFF"/>
      <color rgb="FF66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6B2-370B-4F91-8C44-2139D95541E7}">
  <sheetPr>
    <pageSetUpPr fitToPage="1"/>
  </sheetPr>
  <dimension ref="A1:EIL328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40" sqref="G140"/>
    </sheetView>
  </sheetViews>
  <sheetFormatPr defaultColWidth="9" defaultRowHeight="18" x14ac:dyDescent="0.25"/>
  <cols>
    <col min="1" max="1" width="69.28515625" style="3" customWidth="1"/>
    <col min="2" max="2" width="19.5703125" style="70" bestFit="1" customWidth="1"/>
    <col min="3" max="3" width="20" style="70" customWidth="1"/>
    <col min="4" max="4" width="25" style="70" customWidth="1"/>
    <col min="5" max="5" width="29.5703125" style="70" bestFit="1" customWidth="1"/>
    <col min="6" max="6" width="25" style="70" customWidth="1"/>
    <col min="7" max="7" width="22" style="70" customWidth="1"/>
    <col min="8" max="8" width="28.85546875" style="70" customWidth="1"/>
    <col min="9" max="9" width="24.85546875" style="70" customWidth="1"/>
    <col min="10" max="10" width="22.7109375" style="70" customWidth="1"/>
    <col min="11" max="11" width="3.28515625" style="70" customWidth="1"/>
    <col min="12" max="12" width="23.7109375" style="70" customWidth="1"/>
    <col min="13" max="13" width="24.85546875" style="70" customWidth="1"/>
    <col min="14" max="14" width="21.7109375" style="70" customWidth="1"/>
    <col min="15" max="16384" width="9" style="4"/>
  </cols>
  <sheetData>
    <row r="1" spans="1:14" s="2" customFormat="1" x14ac:dyDescent="0.25">
      <c r="A1" s="61" t="s">
        <v>262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2" customFormat="1" x14ac:dyDescent="0.25">
      <c r="A2" s="1" t="s">
        <v>331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" customHeight="1" thickBot="1" x14ac:dyDescent="0.3"/>
    <row r="4" spans="1:14" ht="18.75" thickBot="1" x14ac:dyDescent="0.3">
      <c r="A4" s="413" t="s">
        <v>0</v>
      </c>
      <c r="B4" s="415" t="s">
        <v>263</v>
      </c>
      <c r="C4" s="416"/>
      <c r="D4" s="416"/>
      <c r="E4" s="416"/>
      <c r="F4" s="416"/>
      <c r="G4" s="417"/>
      <c r="H4" s="414" t="s">
        <v>283</v>
      </c>
      <c r="I4" s="414"/>
      <c r="J4" s="74"/>
      <c r="K4" s="75"/>
      <c r="L4" s="418" t="s">
        <v>306</v>
      </c>
      <c r="M4" s="419"/>
      <c r="N4" s="420"/>
    </row>
    <row r="5" spans="1:14" ht="72.75" thickBot="1" x14ac:dyDescent="0.3">
      <c r="A5" s="413"/>
      <c r="B5" s="76" t="s">
        <v>336</v>
      </c>
      <c r="C5" s="326" t="s">
        <v>337</v>
      </c>
      <c r="D5" s="77" t="s">
        <v>338</v>
      </c>
      <c r="E5" s="314" t="s">
        <v>339</v>
      </c>
      <c r="F5" s="301" t="s">
        <v>340</v>
      </c>
      <c r="G5" s="78" t="s">
        <v>1</v>
      </c>
      <c r="H5" s="79" t="s">
        <v>2</v>
      </c>
      <c r="I5" s="80" t="s">
        <v>3</v>
      </c>
      <c r="J5" s="79" t="s">
        <v>307</v>
      </c>
      <c r="K5" s="81"/>
      <c r="L5" s="79" t="s">
        <v>2</v>
      </c>
      <c r="M5" s="79" t="s">
        <v>3</v>
      </c>
      <c r="N5" s="80" t="s">
        <v>307</v>
      </c>
    </row>
    <row r="6" spans="1:14" x14ac:dyDescent="0.25">
      <c r="A6" s="5"/>
      <c r="B6" s="82"/>
      <c r="C6" s="82"/>
      <c r="D6" s="82"/>
      <c r="E6" s="82"/>
      <c r="F6" s="82"/>
      <c r="H6" s="71" t="s">
        <v>330</v>
      </c>
      <c r="I6" s="71"/>
      <c r="J6" s="71"/>
      <c r="K6" s="83"/>
      <c r="L6" s="71"/>
      <c r="M6" s="71"/>
      <c r="N6" s="239"/>
    </row>
    <row r="7" spans="1:14" s="7" customFormat="1" x14ac:dyDescent="0.25">
      <c r="A7" s="6" t="s">
        <v>4</v>
      </c>
      <c r="B7" s="84"/>
      <c r="C7" s="84"/>
      <c r="D7" s="84"/>
      <c r="E7" s="84"/>
      <c r="F7" s="84"/>
      <c r="G7" s="84"/>
      <c r="H7" s="85"/>
      <c r="I7" s="85"/>
      <c r="J7" s="85"/>
      <c r="K7" s="86"/>
      <c r="L7" s="87"/>
      <c r="M7" s="87"/>
      <c r="N7" s="240"/>
    </row>
    <row r="8" spans="1:14" x14ac:dyDescent="0.25">
      <c r="A8" s="8" t="s">
        <v>5</v>
      </c>
      <c r="B8" s="68"/>
      <c r="C8" s="68"/>
      <c r="D8" s="68"/>
      <c r="E8" s="68"/>
      <c r="F8" s="68"/>
      <c r="G8" s="68"/>
      <c r="H8" s="88"/>
      <c r="I8" s="88"/>
      <c r="J8" s="88"/>
      <c r="K8" s="89"/>
      <c r="L8" s="90"/>
      <c r="M8" s="90"/>
      <c r="N8" s="241"/>
    </row>
    <row r="9" spans="1:14" x14ac:dyDescent="0.25">
      <c r="A9" s="9" t="s">
        <v>318</v>
      </c>
      <c r="B9" s="68"/>
      <c r="C9" s="68"/>
      <c r="D9" s="68"/>
      <c r="E9" s="68"/>
      <c r="F9" s="68"/>
      <c r="G9" s="91">
        <f>35+175</f>
        <v>210</v>
      </c>
      <c r="H9" s="88"/>
      <c r="I9" s="88"/>
      <c r="J9" s="93">
        <v>0</v>
      </c>
      <c r="K9" s="89"/>
      <c r="L9" s="90"/>
      <c r="M9" s="90"/>
      <c r="N9" s="242"/>
    </row>
    <row r="10" spans="1:14" x14ac:dyDescent="0.25">
      <c r="A10" s="9" t="s">
        <v>327</v>
      </c>
      <c r="B10" s="91"/>
      <c r="C10" s="91"/>
      <c r="D10" s="91"/>
      <c r="E10" s="91"/>
      <c r="F10" s="91"/>
      <c r="G10" s="91">
        <f>J89</f>
        <v>61479.539999999994</v>
      </c>
      <c r="H10" s="92"/>
      <c r="I10" s="93"/>
      <c r="J10" s="93">
        <v>72732.12</v>
      </c>
      <c r="K10" s="94"/>
      <c r="L10" s="92"/>
      <c r="M10" s="92"/>
      <c r="N10" s="243">
        <v>72732.12</v>
      </c>
    </row>
    <row r="11" spans="1:14" x14ac:dyDescent="0.25">
      <c r="A11" s="60"/>
      <c r="B11" s="91"/>
      <c r="C11" s="91"/>
      <c r="D11" s="91"/>
      <c r="E11" s="91"/>
      <c r="F11" s="91"/>
      <c r="G11" s="91"/>
      <c r="H11" s="95"/>
      <c r="I11" s="96"/>
      <c r="J11" s="96"/>
      <c r="K11" s="97"/>
      <c r="L11" s="98"/>
      <c r="M11" s="98"/>
      <c r="N11" s="244"/>
    </row>
    <row r="12" spans="1:14" x14ac:dyDescent="0.25">
      <c r="A12" s="59" t="s">
        <v>319</v>
      </c>
      <c r="B12" s="280">
        <f>(1452*7)+(9*3.5)</f>
        <v>10195.5</v>
      </c>
      <c r="C12" s="99"/>
      <c r="D12" s="68"/>
      <c r="E12" s="68"/>
      <c r="F12" s="68"/>
      <c r="G12" s="276"/>
      <c r="H12" s="99">
        <v>9058.5</v>
      </c>
      <c r="I12" s="99"/>
      <c r="J12" s="99"/>
      <c r="K12" s="100"/>
      <c r="L12" s="99">
        <v>9912</v>
      </c>
      <c r="M12" s="99"/>
      <c r="N12" s="245"/>
    </row>
    <row r="13" spans="1:14" x14ac:dyDescent="0.25">
      <c r="A13" s="299" t="s">
        <v>354</v>
      </c>
      <c r="B13" s="300">
        <v>0</v>
      </c>
      <c r="C13" s="321">
        <v>25000</v>
      </c>
      <c r="D13" s="312"/>
      <c r="E13" s="312"/>
      <c r="F13" s="312"/>
      <c r="G13" s="276"/>
      <c r="H13" s="99"/>
      <c r="I13" s="99"/>
      <c r="J13" s="99"/>
      <c r="K13" s="100"/>
      <c r="L13" s="99"/>
      <c r="M13" s="99"/>
      <c r="N13" s="245"/>
    </row>
    <row r="14" spans="1:14" x14ac:dyDescent="0.25">
      <c r="A14" s="59" t="s">
        <v>6</v>
      </c>
      <c r="B14" s="277">
        <v>10</v>
      </c>
      <c r="C14" s="99"/>
      <c r="D14" s="283"/>
      <c r="E14" s="68"/>
      <c r="F14" s="68"/>
      <c r="G14" s="276"/>
      <c r="H14" s="90">
        <v>11.44</v>
      </c>
      <c r="I14" s="90"/>
      <c r="J14" s="90"/>
      <c r="K14" s="89"/>
      <c r="L14" s="99">
        <v>400</v>
      </c>
      <c r="M14" s="90"/>
      <c r="N14" s="246"/>
    </row>
    <row r="15" spans="1:14" x14ac:dyDescent="0.25">
      <c r="A15" s="59" t="s">
        <v>341</v>
      </c>
      <c r="B15" s="278">
        <v>300</v>
      </c>
      <c r="C15" s="90"/>
      <c r="D15" s="284"/>
      <c r="E15" s="68"/>
      <c r="F15" s="68"/>
      <c r="G15" s="276"/>
      <c r="H15" s="90">
        <v>100</v>
      </c>
      <c r="I15" s="90"/>
      <c r="J15" s="90"/>
      <c r="K15" s="89"/>
      <c r="L15" s="90">
        <v>3000</v>
      </c>
      <c r="M15" s="90"/>
      <c r="N15" s="246"/>
    </row>
    <row r="16" spans="1:14" x14ac:dyDescent="0.25">
      <c r="A16" s="59" t="s">
        <v>312</v>
      </c>
      <c r="B16" s="277"/>
      <c r="C16" s="99"/>
      <c r="D16" s="284"/>
      <c r="E16" s="68"/>
      <c r="F16" s="68"/>
      <c r="G16" s="276"/>
      <c r="H16" s="90">
        <v>940</v>
      </c>
      <c r="I16" s="90"/>
      <c r="J16" s="90"/>
      <c r="K16" s="89"/>
      <c r="L16" s="99"/>
      <c r="M16" s="90"/>
      <c r="N16" s="246"/>
    </row>
    <row r="17" spans="1:14" x14ac:dyDescent="0.25">
      <c r="A17" s="59" t="s">
        <v>332</v>
      </c>
      <c r="B17" s="277">
        <v>500</v>
      </c>
      <c r="C17" s="99"/>
      <c r="D17" s="284"/>
      <c r="E17" s="68"/>
      <c r="F17" s="68"/>
      <c r="G17" s="276"/>
      <c r="H17" s="90">
        <v>272.13</v>
      </c>
      <c r="I17" s="90"/>
      <c r="J17" s="90"/>
      <c r="K17" s="89"/>
      <c r="L17" s="99">
        <v>500</v>
      </c>
      <c r="M17" s="90"/>
      <c r="N17" s="246"/>
    </row>
    <row r="18" spans="1:14" x14ac:dyDescent="0.25">
      <c r="A18" s="59" t="s">
        <v>7</v>
      </c>
      <c r="B18" s="277">
        <v>1500</v>
      </c>
      <c r="C18" s="99"/>
      <c r="D18" s="284"/>
      <c r="E18" s="68"/>
      <c r="F18" s="68"/>
      <c r="G18" s="276"/>
      <c r="H18" s="90"/>
      <c r="I18" s="90"/>
      <c r="J18" s="90"/>
      <c r="K18" s="89"/>
      <c r="L18" s="99">
        <v>1500</v>
      </c>
      <c r="M18" s="90"/>
      <c r="N18" s="246"/>
    </row>
    <row r="19" spans="1:14" x14ac:dyDescent="0.25">
      <c r="A19" s="59" t="s">
        <v>8</v>
      </c>
      <c r="B19" s="277">
        <v>1000</v>
      </c>
      <c r="C19" s="104"/>
      <c r="D19" s="284"/>
      <c r="E19" s="68"/>
      <c r="F19" s="68"/>
      <c r="G19" s="276"/>
      <c r="H19" s="90">
        <v>1215</v>
      </c>
      <c r="I19" s="90"/>
      <c r="J19" s="90"/>
      <c r="K19" s="89"/>
      <c r="L19" s="99">
        <v>1000</v>
      </c>
      <c r="M19" s="90"/>
      <c r="N19" s="246"/>
    </row>
    <row r="20" spans="1:14" x14ac:dyDescent="0.25">
      <c r="A20" s="10" t="s">
        <v>10</v>
      </c>
      <c r="B20" s="102"/>
      <c r="C20" s="68"/>
      <c r="D20" s="278"/>
      <c r="E20" s="68"/>
      <c r="F20" s="68"/>
      <c r="G20" s="276"/>
      <c r="H20" s="90"/>
      <c r="I20" s="90"/>
      <c r="J20" s="90"/>
      <c r="K20" s="89"/>
      <c r="L20" s="102"/>
      <c r="M20" s="90"/>
      <c r="N20" s="246"/>
    </row>
    <row r="21" spans="1:14" x14ac:dyDescent="0.25">
      <c r="A21" s="8" t="s">
        <v>11</v>
      </c>
      <c r="B21" s="102"/>
      <c r="C21" s="68"/>
      <c r="D21" s="278"/>
      <c r="E21" s="68"/>
      <c r="F21" s="68"/>
      <c r="G21" s="276"/>
      <c r="H21" s="90"/>
      <c r="I21" s="90"/>
      <c r="J21" s="90"/>
      <c r="K21" s="89"/>
      <c r="L21" s="102">
        <v>0</v>
      </c>
      <c r="M21" s="90">
        <v>0</v>
      </c>
      <c r="N21" s="246"/>
    </row>
    <row r="22" spans="1:14" x14ac:dyDescent="0.25">
      <c r="A22" s="8" t="s">
        <v>12</v>
      </c>
      <c r="B22" s="102"/>
      <c r="C22" s="68"/>
      <c r="D22" s="279"/>
      <c r="E22" s="68"/>
      <c r="F22" s="68"/>
      <c r="G22" s="276"/>
      <c r="H22" s="90"/>
      <c r="I22" s="90"/>
      <c r="J22" s="90"/>
      <c r="K22" s="89"/>
      <c r="L22" s="102"/>
      <c r="M22" s="90"/>
      <c r="N22" s="246"/>
    </row>
    <row r="23" spans="1:14" x14ac:dyDescent="0.25">
      <c r="A23" s="315" t="s">
        <v>343</v>
      </c>
      <c r="B23" s="323"/>
      <c r="C23" s="312"/>
      <c r="D23" s="324">
        <v>0</v>
      </c>
      <c r="E23" s="316">
        <f>(F23-D23)/5</f>
        <v>300</v>
      </c>
      <c r="F23" s="316">
        <v>1500</v>
      </c>
      <c r="G23" s="68"/>
      <c r="H23" s="90"/>
      <c r="I23" s="90"/>
      <c r="J23" s="90"/>
      <c r="K23" s="89"/>
      <c r="L23" s="102"/>
      <c r="M23" s="90">
        <v>0</v>
      </c>
      <c r="N23" s="246"/>
    </row>
    <row r="24" spans="1:14" x14ac:dyDescent="0.25">
      <c r="A24" s="317" t="s">
        <v>321</v>
      </c>
      <c r="B24" s="323"/>
      <c r="C24" s="312"/>
      <c r="D24" s="298">
        <v>0</v>
      </c>
      <c r="E24" s="316">
        <f>(F24-D24)/5</f>
        <v>60</v>
      </c>
      <c r="F24" s="318">
        <v>300</v>
      </c>
      <c r="G24" s="68"/>
      <c r="H24" s="90"/>
      <c r="I24" s="90"/>
      <c r="J24" s="90"/>
      <c r="K24" s="89"/>
      <c r="L24" s="102"/>
      <c r="M24" s="90">
        <v>0</v>
      </c>
      <c r="N24" s="246"/>
    </row>
    <row r="25" spans="1:14" x14ac:dyDescent="0.25">
      <c r="A25" s="317" t="s">
        <v>326</v>
      </c>
      <c r="B25" s="323"/>
      <c r="C25" s="312"/>
      <c r="D25" s="298">
        <v>0</v>
      </c>
      <c r="E25" s="316">
        <f>(F25-D25)/5</f>
        <v>200</v>
      </c>
      <c r="F25" s="318">
        <v>1000</v>
      </c>
      <c r="G25" s="68"/>
      <c r="H25" s="90"/>
      <c r="I25" s="90"/>
      <c r="J25" s="90"/>
      <c r="K25" s="89"/>
      <c r="L25" s="102"/>
      <c r="M25" s="90"/>
      <c r="N25" s="246"/>
    </row>
    <row r="26" spans="1:14" x14ac:dyDescent="0.25">
      <c r="A26" s="317" t="s">
        <v>9</v>
      </c>
      <c r="B26" s="323"/>
      <c r="C26" s="312"/>
      <c r="D26" s="298">
        <v>0</v>
      </c>
      <c r="E26" s="316">
        <f>(F26-D26)/5</f>
        <v>100</v>
      </c>
      <c r="F26" s="318">
        <v>500</v>
      </c>
      <c r="G26" s="68"/>
      <c r="H26" s="90"/>
      <c r="I26" s="90">
        <v>352.36</v>
      </c>
      <c r="J26" s="90"/>
      <c r="K26" s="89"/>
      <c r="L26" s="102"/>
      <c r="M26" s="90"/>
      <c r="N26" s="246"/>
    </row>
    <row r="27" spans="1:14" x14ac:dyDescent="0.25">
      <c r="A27" s="8" t="s">
        <v>14</v>
      </c>
      <c r="B27" s="102"/>
      <c r="C27" s="68"/>
      <c r="D27" s="90"/>
      <c r="E27" s="180"/>
      <c r="F27" s="180"/>
      <c r="G27" s="68"/>
      <c r="H27" s="90"/>
      <c r="I27" s="90"/>
      <c r="J27" s="90"/>
      <c r="K27" s="89"/>
      <c r="L27" s="102"/>
      <c r="M27" s="90"/>
      <c r="N27" s="246"/>
    </row>
    <row r="28" spans="1:14" x14ac:dyDescent="0.25">
      <c r="A28" s="315" t="s">
        <v>13</v>
      </c>
      <c r="B28" s="323"/>
      <c r="C28" s="312"/>
      <c r="D28" s="298">
        <v>500</v>
      </c>
      <c r="E28" s="316">
        <f>(F28-D28)/5</f>
        <v>200</v>
      </c>
      <c r="F28" s="318">
        <v>1500</v>
      </c>
      <c r="G28" s="68"/>
      <c r="H28" s="90"/>
      <c r="I28" s="90">
        <v>500</v>
      </c>
      <c r="J28" s="90"/>
      <c r="K28" s="89"/>
      <c r="L28" s="102"/>
      <c r="M28" s="90">
        <v>500</v>
      </c>
      <c r="N28" s="246"/>
    </row>
    <row r="29" spans="1:14" x14ac:dyDescent="0.25">
      <c r="A29" s="315" t="s">
        <v>15</v>
      </c>
      <c r="B29" s="323"/>
      <c r="C29" s="312"/>
      <c r="D29" s="298">
        <v>500</v>
      </c>
      <c r="E29" s="316">
        <f>(F29-D29)/5</f>
        <v>50</v>
      </c>
      <c r="F29" s="318">
        <v>750</v>
      </c>
      <c r="G29" s="68"/>
      <c r="H29" s="90"/>
      <c r="I29" s="90">
        <v>822.62</v>
      </c>
      <c r="J29" s="90"/>
      <c r="K29" s="89"/>
      <c r="L29" s="102"/>
      <c r="M29" s="90">
        <v>500</v>
      </c>
      <c r="N29" s="246"/>
    </row>
    <row r="30" spans="1:14" x14ac:dyDescent="0.25">
      <c r="A30" s="315" t="s">
        <v>16</v>
      </c>
      <c r="B30" s="323"/>
      <c r="C30" s="312"/>
      <c r="D30" s="298">
        <v>600</v>
      </c>
      <c r="E30" s="316">
        <f>(F30-D30)/5</f>
        <v>80</v>
      </c>
      <c r="F30" s="318">
        <v>1000</v>
      </c>
      <c r="G30" s="68"/>
      <c r="H30" s="90"/>
      <c r="I30" s="90">
        <v>500</v>
      </c>
      <c r="J30" s="90"/>
      <c r="K30" s="89"/>
      <c r="L30" s="102"/>
      <c r="M30" s="90">
        <v>600</v>
      </c>
      <c r="N30" s="246"/>
    </row>
    <row r="31" spans="1:14" x14ac:dyDescent="0.25">
      <c r="A31" s="315" t="s">
        <v>17</v>
      </c>
      <c r="B31" s="323"/>
      <c r="C31" s="312"/>
      <c r="D31" s="298">
        <v>500</v>
      </c>
      <c r="E31" s="316">
        <f>(F31-D31)/4</f>
        <v>0</v>
      </c>
      <c r="F31" s="318">
        <v>500</v>
      </c>
      <c r="G31" s="68"/>
      <c r="H31" s="90"/>
      <c r="I31" s="90">
        <v>277.38</v>
      </c>
      <c r="J31" s="90"/>
      <c r="K31" s="89"/>
      <c r="L31" s="102"/>
      <c r="M31" s="90">
        <v>500</v>
      </c>
      <c r="N31" s="246"/>
    </row>
    <row r="32" spans="1:14" x14ac:dyDescent="0.25">
      <c r="A32" s="315" t="s">
        <v>18</v>
      </c>
      <c r="B32" s="323"/>
      <c r="C32" s="312"/>
      <c r="D32" s="298">
        <v>1500</v>
      </c>
      <c r="E32" s="316">
        <f>(F32-D32)/4</f>
        <v>0</v>
      </c>
      <c r="F32" s="318">
        <v>1500</v>
      </c>
      <c r="G32" s="68"/>
      <c r="H32" s="90"/>
      <c r="I32" s="90">
        <v>1499.75</v>
      </c>
      <c r="J32" s="90"/>
      <c r="K32" s="89"/>
      <c r="L32" s="102"/>
      <c r="M32" s="90">
        <v>1500</v>
      </c>
      <c r="N32" s="246"/>
    </row>
    <row r="33" spans="1:14" x14ac:dyDescent="0.25">
      <c r="A33" s="315" t="s">
        <v>19</v>
      </c>
      <c r="B33" s="323"/>
      <c r="C33" s="312"/>
      <c r="D33" s="298">
        <v>100</v>
      </c>
      <c r="E33" s="316">
        <v>0</v>
      </c>
      <c r="F33" s="318">
        <v>0</v>
      </c>
      <c r="G33" s="68"/>
      <c r="H33" s="90"/>
      <c r="I33" s="90">
        <v>100</v>
      </c>
      <c r="J33" s="90"/>
      <c r="K33" s="89"/>
      <c r="L33" s="102"/>
      <c r="M33" s="90">
        <v>100</v>
      </c>
      <c r="N33" s="246"/>
    </row>
    <row r="34" spans="1:14" x14ac:dyDescent="0.25">
      <c r="A34" s="8" t="s">
        <v>20</v>
      </c>
      <c r="B34" s="102"/>
      <c r="C34" s="68"/>
      <c r="D34" s="90"/>
      <c r="E34" s="180"/>
      <c r="F34" s="180"/>
      <c r="G34" s="68"/>
      <c r="H34" s="90"/>
      <c r="I34" s="90"/>
      <c r="J34" s="90"/>
      <c r="K34" s="89"/>
      <c r="L34" s="102"/>
      <c r="M34" s="90"/>
      <c r="N34" s="246"/>
    </row>
    <row r="35" spans="1:14" x14ac:dyDescent="0.25">
      <c r="A35" s="315" t="s">
        <v>13</v>
      </c>
      <c r="B35" s="323"/>
      <c r="C35" s="312"/>
      <c r="D35" s="298">
        <v>500</v>
      </c>
      <c r="E35" s="316">
        <f>(F35-D35)/5</f>
        <v>200</v>
      </c>
      <c r="F35" s="318">
        <v>1500</v>
      </c>
      <c r="G35" s="68"/>
      <c r="H35" s="90"/>
      <c r="I35" s="90">
        <v>500</v>
      </c>
      <c r="J35" s="90"/>
      <c r="K35" s="89"/>
      <c r="L35" s="102"/>
      <c r="M35" s="90">
        <v>500</v>
      </c>
      <c r="N35" s="246"/>
    </row>
    <row r="36" spans="1:14" x14ac:dyDescent="0.25">
      <c r="A36" s="315" t="s">
        <v>21</v>
      </c>
      <c r="B36" s="323"/>
      <c r="C36" s="312"/>
      <c r="D36" s="298">
        <v>500</v>
      </c>
      <c r="E36" s="316">
        <f>(F36-D36)/4</f>
        <v>0</v>
      </c>
      <c r="F36" s="318">
        <v>500</v>
      </c>
      <c r="G36" s="68"/>
      <c r="H36" s="90"/>
      <c r="I36" s="90">
        <v>500</v>
      </c>
      <c r="J36" s="90"/>
      <c r="K36" s="89"/>
      <c r="L36" s="102"/>
      <c r="M36" s="90">
        <v>500</v>
      </c>
      <c r="N36" s="246"/>
    </row>
    <row r="37" spans="1:14" x14ac:dyDescent="0.25">
      <c r="A37" s="315" t="s">
        <v>15</v>
      </c>
      <c r="B37" s="323"/>
      <c r="C37" s="312"/>
      <c r="D37" s="298">
        <v>500</v>
      </c>
      <c r="E37" s="316">
        <f>(F37-D37)/4</f>
        <v>0</v>
      </c>
      <c r="F37" s="318">
        <v>500</v>
      </c>
      <c r="G37" s="68"/>
      <c r="H37" s="90"/>
      <c r="I37" s="90">
        <v>600</v>
      </c>
      <c r="J37" s="90"/>
      <c r="K37" s="89"/>
      <c r="L37" s="102"/>
      <c r="M37" s="90">
        <v>500</v>
      </c>
      <c r="N37" s="246"/>
    </row>
    <row r="38" spans="1:14" x14ac:dyDescent="0.25">
      <c r="A38" s="315" t="s">
        <v>16</v>
      </c>
      <c r="B38" s="323"/>
      <c r="C38" s="312"/>
      <c r="D38" s="298">
        <v>600</v>
      </c>
      <c r="E38" s="316">
        <f>(F38-D38)/4</f>
        <v>0</v>
      </c>
      <c r="F38" s="318">
        <v>600</v>
      </c>
      <c r="G38" s="68"/>
      <c r="H38" s="90"/>
      <c r="I38" s="90">
        <v>500</v>
      </c>
      <c r="J38" s="90"/>
      <c r="K38" s="89"/>
      <c r="L38" s="102"/>
      <c r="M38" s="90">
        <v>600</v>
      </c>
      <c r="N38" s="246"/>
    </row>
    <row r="39" spans="1:14" x14ac:dyDescent="0.25">
      <c r="A39" s="315" t="s">
        <v>17</v>
      </c>
      <c r="B39" s="323"/>
      <c r="C39" s="312"/>
      <c r="D39" s="298">
        <v>500</v>
      </c>
      <c r="E39" s="316">
        <f>(F39-D39)/4</f>
        <v>0</v>
      </c>
      <c r="F39" s="318">
        <v>500</v>
      </c>
      <c r="G39" s="68"/>
      <c r="H39" s="90"/>
      <c r="I39" s="90">
        <v>500</v>
      </c>
      <c r="J39" s="90"/>
      <c r="K39" s="89"/>
      <c r="L39" s="102"/>
      <c r="M39" s="90">
        <v>500</v>
      </c>
      <c r="N39" s="246"/>
    </row>
    <row r="40" spans="1:14" x14ac:dyDescent="0.25">
      <c r="A40" s="315" t="s">
        <v>19</v>
      </c>
      <c r="B40" s="323"/>
      <c r="C40" s="312"/>
      <c r="D40" s="298">
        <v>0</v>
      </c>
      <c r="E40" s="318">
        <v>0</v>
      </c>
      <c r="F40" s="318">
        <v>250</v>
      </c>
      <c r="G40" s="68"/>
      <c r="H40" s="90"/>
      <c r="I40" s="90">
        <v>0</v>
      </c>
      <c r="J40" s="90"/>
      <c r="K40" s="89"/>
      <c r="L40" s="102"/>
      <c r="M40" s="90">
        <v>0</v>
      </c>
      <c r="N40" s="246"/>
    </row>
    <row r="41" spans="1:14" x14ac:dyDescent="0.25">
      <c r="A41" s="8" t="s">
        <v>22</v>
      </c>
      <c r="B41" s="102"/>
      <c r="C41" s="68"/>
      <c r="D41" s="90"/>
      <c r="E41" s="180"/>
      <c r="F41" s="180"/>
      <c r="G41" s="68"/>
      <c r="H41" s="90"/>
      <c r="I41" s="90"/>
      <c r="J41" s="90"/>
      <c r="K41" s="89"/>
      <c r="L41" s="102"/>
      <c r="M41" s="90"/>
      <c r="N41" s="246"/>
    </row>
    <row r="42" spans="1:14" x14ac:dyDescent="0.25">
      <c r="A42" s="315" t="s">
        <v>23</v>
      </c>
      <c r="B42" s="323"/>
      <c r="C42" s="312"/>
      <c r="D42" s="298">
        <v>500</v>
      </c>
      <c r="E42" s="316">
        <f>(F42-D42)/5</f>
        <v>200</v>
      </c>
      <c r="F42" s="318">
        <v>1500</v>
      </c>
      <c r="G42" s="68"/>
      <c r="H42" s="90"/>
      <c r="I42" s="90">
        <v>500</v>
      </c>
      <c r="J42" s="90"/>
      <c r="K42" s="89"/>
      <c r="L42" s="102"/>
      <c r="M42" s="90">
        <v>500</v>
      </c>
      <c r="N42" s="246"/>
    </row>
    <row r="43" spans="1:14" x14ac:dyDescent="0.25">
      <c r="A43" s="315" t="s">
        <v>24</v>
      </c>
      <c r="B43" s="323"/>
      <c r="C43" s="312"/>
      <c r="D43" s="298">
        <v>500</v>
      </c>
      <c r="E43" s="316">
        <f>(F43-D43)/5</f>
        <v>200</v>
      </c>
      <c r="F43" s="318">
        <v>1500</v>
      </c>
      <c r="G43" s="68"/>
      <c r="H43" s="90"/>
      <c r="I43" s="90">
        <v>500</v>
      </c>
      <c r="J43" s="90"/>
      <c r="K43" s="89"/>
      <c r="L43" s="102"/>
      <c r="M43" s="90">
        <v>500</v>
      </c>
      <c r="N43" s="246"/>
    </row>
    <row r="44" spans="1:14" x14ac:dyDescent="0.25">
      <c r="A44" s="315" t="s">
        <v>25</v>
      </c>
      <c r="B44" s="323"/>
      <c r="C44" s="312"/>
      <c r="D44" s="298">
        <v>400</v>
      </c>
      <c r="E44" s="316">
        <f>(F44-D44)/5</f>
        <v>70</v>
      </c>
      <c r="F44" s="318">
        <v>750</v>
      </c>
      <c r="G44" s="68"/>
      <c r="H44" s="90">
        <v>370</v>
      </c>
      <c r="I44" s="70">
        <f>27.06+213.14</f>
        <v>240.2</v>
      </c>
      <c r="J44" s="90"/>
      <c r="K44" s="89"/>
      <c r="L44" s="102"/>
      <c r="M44" s="90">
        <v>400</v>
      </c>
      <c r="N44" s="246"/>
    </row>
    <row r="45" spans="1:14" x14ac:dyDescent="0.25">
      <c r="A45" s="315" t="s">
        <v>26</v>
      </c>
      <c r="B45" s="323"/>
      <c r="C45" s="312"/>
      <c r="D45" s="298">
        <v>0</v>
      </c>
      <c r="E45" s="318">
        <v>0</v>
      </c>
      <c r="F45" s="318">
        <v>0</v>
      </c>
      <c r="G45" s="68"/>
      <c r="H45" s="90"/>
      <c r="I45" s="90"/>
      <c r="J45" s="90"/>
      <c r="K45" s="89"/>
      <c r="L45" s="102"/>
      <c r="M45" s="90">
        <v>0</v>
      </c>
      <c r="N45" s="246"/>
    </row>
    <row r="46" spans="1:14" x14ac:dyDescent="0.25">
      <c r="A46" s="315" t="s">
        <v>27</v>
      </c>
      <c r="B46" s="323"/>
      <c r="C46" s="312"/>
      <c r="D46" s="298">
        <v>0</v>
      </c>
      <c r="E46" s="318">
        <v>0</v>
      </c>
      <c r="F46" s="318">
        <v>0</v>
      </c>
      <c r="G46" s="68"/>
      <c r="H46" s="90"/>
      <c r="I46" s="90"/>
      <c r="J46" s="90"/>
      <c r="K46" s="89"/>
      <c r="L46" s="102"/>
      <c r="M46" s="90">
        <v>0</v>
      </c>
      <c r="N46" s="246"/>
    </row>
    <row r="47" spans="1:14" x14ac:dyDescent="0.25">
      <c r="A47" s="315" t="s">
        <v>28</v>
      </c>
      <c r="B47" s="323"/>
      <c r="C47" s="312"/>
      <c r="D47" s="298">
        <v>0</v>
      </c>
      <c r="E47" s="318">
        <v>0</v>
      </c>
      <c r="F47" s="318">
        <v>0</v>
      </c>
      <c r="G47" s="68"/>
      <c r="H47" s="90"/>
      <c r="I47" s="90"/>
      <c r="J47" s="90"/>
      <c r="K47" s="89"/>
      <c r="L47" s="102"/>
      <c r="M47" s="90">
        <v>0</v>
      </c>
      <c r="N47" s="246"/>
    </row>
    <row r="48" spans="1:14" x14ac:dyDescent="0.25">
      <c r="A48" s="315" t="s">
        <v>29</v>
      </c>
      <c r="B48" s="323"/>
      <c r="C48" s="312"/>
      <c r="D48" s="325">
        <v>0</v>
      </c>
      <c r="E48" s="319">
        <v>0</v>
      </c>
      <c r="F48" s="319">
        <v>0</v>
      </c>
      <c r="G48" s="68"/>
      <c r="H48" s="90"/>
      <c r="I48" s="90"/>
      <c r="J48" s="90"/>
      <c r="K48" s="89"/>
      <c r="L48" s="102"/>
      <c r="M48" s="90">
        <v>0</v>
      </c>
      <c r="N48" s="246"/>
    </row>
    <row r="49" spans="1:14" x14ac:dyDescent="0.25">
      <c r="B49" s="104"/>
      <c r="C49" s="68"/>
      <c r="E49" s="68"/>
      <c r="F49" s="68"/>
      <c r="G49" s="276"/>
      <c r="K49" s="103"/>
      <c r="N49" s="247"/>
    </row>
    <row r="50" spans="1:14" x14ac:dyDescent="0.25">
      <c r="A50" s="8" t="s">
        <v>30</v>
      </c>
      <c r="B50" s="102"/>
      <c r="C50" s="68"/>
      <c r="D50" s="90"/>
      <c r="E50" s="68"/>
      <c r="F50" s="68"/>
      <c r="G50" s="276"/>
      <c r="H50" s="90"/>
      <c r="I50" s="90"/>
      <c r="J50" s="90"/>
      <c r="K50" s="89"/>
      <c r="L50" s="102"/>
      <c r="M50" s="90"/>
      <c r="N50" s="246"/>
    </row>
    <row r="51" spans="1:14" x14ac:dyDescent="0.25">
      <c r="A51" s="8" t="s">
        <v>31</v>
      </c>
      <c r="B51" s="102"/>
      <c r="C51" s="68"/>
      <c r="D51" s="90"/>
      <c r="E51" s="68"/>
      <c r="F51" s="68"/>
      <c r="G51" s="276"/>
      <c r="H51" s="90"/>
      <c r="I51" s="90"/>
      <c r="J51" s="90"/>
      <c r="K51" s="89"/>
      <c r="L51" s="102"/>
      <c r="M51" s="90"/>
      <c r="N51" s="246"/>
    </row>
    <row r="52" spans="1:14" x14ac:dyDescent="0.25">
      <c r="A52" s="8" t="s">
        <v>333</v>
      </c>
      <c r="B52" s="102"/>
      <c r="C52" s="68"/>
      <c r="D52" s="90">
        <v>750</v>
      </c>
      <c r="E52" s="68"/>
      <c r="F52" s="90">
        <v>750</v>
      </c>
      <c r="G52" s="68"/>
      <c r="H52" s="90"/>
      <c r="I52" s="90">
        <v>583.99</v>
      </c>
      <c r="J52" s="90"/>
      <c r="K52" s="89"/>
      <c r="L52" s="102"/>
      <c r="M52" s="90">
        <v>500</v>
      </c>
      <c r="N52" s="246"/>
    </row>
    <row r="53" spans="1:14" x14ac:dyDescent="0.25">
      <c r="A53" s="8" t="s">
        <v>32</v>
      </c>
      <c r="B53" s="102"/>
      <c r="C53" s="68"/>
      <c r="D53" s="90"/>
      <c r="E53" s="68"/>
      <c r="F53" s="90"/>
      <c r="G53" s="68"/>
      <c r="H53" s="90"/>
      <c r="I53" s="90"/>
      <c r="J53" s="90"/>
      <c r="K53" s="89"/>
      <c r="L53" s="102"/>
      <c r="M53" s="90"/>
      <c r="N53" s="246"/>
    </row>
    <row r="54" spans="1:14" x14ac:dyDescent="0.25">
      <c r="A54" s="8" t="s">
        <v>334</v>
      </c>
      <c r="B54" s="102"/>
      <c r="C54" s="68"/>
      <c r="D54" s="90">
        <v>3000</v>
      </c>
      <c r="E54" s="68"/>
      <c r="F54" s="90">
        <v>3000</v>
      </c>
      <c r="G54" s="68"/>
      <c r="H54" s="90"/>
      <c r="I54" s="90"/>
      <c r="J54" s="90"/>
      <c r="K54" s="89"/>
      <c r="L54" s="102"/>
      <c r="M54" s="90">
        <v>2500</v>
      </c>
      <c r="N54" s="246"/>
    </row>
    <row r="55" spans="1:14" x14ac:dyDescent="0.25">
      <c r="A55" s="8" t="s">
        <v>33</v>
      </c>
      <c r="B55" s="102"/>
      <c r="C55" s="68"/>
      <c r="D55" s="90"/>
      <c r="E55" s="68"/>
      <c r="F55" s="90"/>
      <c r="G55" s="68"/>
      <c r="H55" s="90"/>
      <c r="I55" s="90"/>
      <c r="J55" s="90"/>
      <c r="K55" s="89"/>
      <c r="L55" s="102"/>
      <c r="M55" s="90"/>
      <c r="N55" s="246"/>
    </row>
    <row r="56" spans="1:14" x14ac:dyDescent="0.25">
      <c r="A56" s="8" t="s">
        <v>34</v>
      </c>
      <c r="B56" s="102"/>
      <c r="C56" s="68"/>
      <c r="D56" s="90">
        <v>2500</v>
      </c>
      <c r="E56" s="68"/>
      <c r="F56" s="90">
        <v>2500</v>
      </c>
      <c r="G56" s="68"/>
      <c r="H56" s="90"/>
      <c r="I56" s="90">
        <v>4000</v>
      </c>
      <c r="J56" s="90"/>
      <c r="K56" s="89"/>
      <c r="L56" s="102"/>
      <c r="M56" s="90">
        <v>4000</v>
      </c>
      <c r="N56" s="246"/>
    </row>
    <row r="57" spans="1:14" x14ac:dyDescent="0.25">
      <c r="A57" s="8" t="s">
        <v>35</v>
      </c>
      <c r="B57" s="102"/>
      <c r="C57" s="68"/>
      <c r="D57" s="90">
        <v>25</v>
      </c>
      <c r="E57" s="68"/>
      <c r="F57" s="90">
        <v>25</v>
      </c>
      <c r="G57" s="68"/>
      <c r="H57" s="90"/>
      <c r="I57" s="90">
        <v>6.8</v>
      </c>
      <c r="J57" s="90"/>
      <c r="K57" s="89"/>
      <c r="L57" s="102"/>
      <c r="M57" s="90">
        <v>25</v>
      </c>
      <c r="N57" s="246"/>
    </row>
    <row r="58" spans="1:14" x14ac:dyDescent="0.25">
      <c r="A58" s="8" t="s">
        <v>36</v>
      </c>
      <c r="B58" s="102"/>
      <c r="C58" s="68"/>
      <c r="D58" s="313">
        <v>0</v>
      </c>
      <c r="E58" s="69"/>
      <c r="F58" s="313">
        <v>0</v>
      </c>
      <c r="G58" s="68"/>
      <c r="H58" s="90"/>
      <c r="I58" s="90">
        <v>188.6</v>
      </c>
      <c r="J58" s="90"/>
      <c r="K58" s="89"/>
      <c r="L58" s="102"/>
      <c r="M58" s="90">
        <v>500</v>
      </c>
      <c r="N58" s="246"/>
    </row>
    <row r="59" spans="1:14" x14ac:dyDescent="0.25">
      <c r="A59" s="8" t="s">
        <v>37</v>
      </c>
      <c r="B59" s="102"/>
      <c r="C59" s="68"/>
      <c r="D59" s="90">
        <v>0</v>
      </c>
      <c r="E59" s="68"/>
      <c r="F59" s="90">
        <v>0</v>
      </c>
      <c r="G59" s="68"/>
      <c r="H59" s="90"/>
      <c r="I59" s="90"/>
      <c r="J59" s="90"/>
      <c r="K59" s="89"/>
      <c r="L59" s="102"/>
      <c r="M59" s="90">
        <v>0</v>
      </c>
      <c r="N59" s="246"/>
    </row>
    <row r="60" spans="1:14" x14ac:dyDescent="0.25">
      <c r="A60" s="8" t="s">
        <v>38</v>
      </c>
      <c r="B60" s="102"/>
      <c r="C60" s="68"/>
      <c r="D60" s="90">
        <v>300</v>
      </c>
      <c r="E60" s="68"/>
      <c r="F60" s="90">
        <v>300</v>
      </c>
      <c r="G60" s="68"/>
      <c r="H60" s="90"/>
      <c r="I60" s="90">
        <v>226.59</v>
      </c>
      <c r="J60" s="90"/>
      <c r="K60" s="89"/>
      <c r="L60" s="102"/>
      <c r="M60" s="90">
        <v>100</v>
      </c>
      <c r="N60" s="246"/>
    </row>
    <row r="61" spans="1:14" customFormat="1" x14ac:dyDescent="0.25">
      <c r="A61" s="8" t="s">
        <v>39</v>
      </c>
      <c r="B61" s="102"/>
      <c r="C61" s="68"/>
      <c r="D61" s="90">
        <v>400</v>
      </c>
      <c r="E61" s="68"/>
      <c r="F61" s="90">
        <v>400</v>
      </c>
      <c r="G61" s="68"/>
      <c r="H61" s="90"/>
      <c r="I61" s="90">
        <v>570.09</v>
      </c>
      <c r="J61" s="90"/>
      <c r="K61" s="89"/>
      <c r="L61" s="102"/>
      <c r="M61" s="90">
        <v>250</v>
      </c>
      <c r="N61" s="246"/>
    </row>
    <row r="62" spans="1:14" customFormat="1" x14ac:dyDescent="0.25">
      <c r="A62" s="8" t="s">
        <v>46</v>
      </c>
      <c r="B62" s="102"/>
      <c r="C62" s="68"/>
      <c r="D62" s="90">
        <v>1400</v>
      </c>
      <c r="E62" s="68"/>
      <c r="F62" s="90">
        <v>1400</v>
      </c>
      <c r="G62" s="68"/>
      <c r="H62" s="90"/>
      <c r="I62" s="90">
        <v>1250</v>
      </c>
      <c r="J62" s="90"/>
      <c r="K62" s="89"/>
      <c r="L62" s="102"/>
      <c r="M62" s="90">
        <v>1250</v>
      </c>
      <c r="N62" s="246"/>
    </row>
    <row r="63" spans="1:14" x14ac:dyDescent="0.25">
      <c r="A63" s="297" t="s">
        <v>335</v>
      </c>
      <c r="B63" s="180"/>
      <c r="C63" s="68"/>
      <c r="D63" s="90">
        <v>0</v>
      </c>
      <c r="E63" s="68"/>
      <c r="F63" s="90">
        <v>0</v>
      </c>
      <c r="G63" s="68"/>
      <c r="H63" s="90"/>
      <c r="I63" s="90"/>
      <c r="J63" s="90"/>
      <c r="K63" s="89"/>
      <c r="L63" s="180"/>
      <c r="M63" s="90">
        <v>0</v>
      </c>
      <c r="N63" s="246"/>
    </row>
    <row r="64" spans="1:14" customFormat="1" x14ac:dyDescent="0.25">
      <c r="A64" s="8" t="s">
        <v>40</v>
      </c>
      <c r="B64" s="102"/>
      <c r="C64" s="68"/>
      <c r="D64" s="90">
        <v>1000</v>
      </c>
      <c r="E64" s="68"/>
      <c r="F64" s="90">
        <v>1000</v>
      </c>
      <c r="G64" s="68"/>
      <c r="H64" s="90"/>
      <c r="I64" s="90">
        <v>1048.67</v>
      </c>
      <c r="J64" s="90"/>
      <c r="K64" s="89"/>
      <c r="L64" s="102"/>
      <c r="M64" s="90">
        <v>1000</v>
      </c>
      <c r="N64" s="246"/>
    </row>
    <row r="65" spans="1:402" customFormat="1" x14ac:dyDescent="0.25">
      <c r="A65" s="8" t="s">
        <v>44</v>
      </c>
      <c r="B65" s="102"/>
      <c r="C65" s="68"/>
      <c r="D65" s="90">
        <v>300</v>
      </c>
      <c r="E65" s="68"/>
      <c r="F65" s="90">
        <v>300</v>
      </c>
      <c r="G65" s="68"/>
      <c r="H65" s="90"/>
      <c r="I65" s="90">
        <v>128</v>
      </c>
      <c r="J65" s="90"/>
      <c r="K65" s="89"/>
      <c r="L65" s="102"/>
      <c r="M65" s="90">
        <v>200</v>
      </c>
      <c r="N65" s="246"/>
    </row>
    <row r="66" spans="1:402" customFormat="1" x14ac:dyDescent="0.25">
      <c r="A66" s="8" t="s">
        <v>41</v>
      </c>
      <c r="B66" s="102"/>
      <c r="C66" s="68"/>
      <c r="D66" s="90">
        <v>1650</v>
      </c>
      <c r="E66" s="68"/>
      <c r="F66" s="90">
        <v>1650</v>
      </c>
      <c r="G66" s="68"/>
      <c r="H66" s="90"/>
      <c r="I66" s="90">
        <v>1334</v>
      </c>
      <c r="J66" s="90"/>
      <c r="K66" s="89"/>
      <c r="L66" s="102"/>
      <c r="M66" s="90">
        <v>1584</v>
      </c>
      <c r="N66" s="246"/>
    </row>
    <row r="67" spans="1:402" customFormat="1" x14ac:dyDescent="0.25">
      <c r="A67" s="8" t="s">
        <v>47</v>
      </c>
      <c r="B67" s="102"/>
      <c r="C67" s="68"/>
      <c r="D67" s="90">
        <v>600</v>
      </c>
      <c r="E67" s="68"/>
      <c r="F67" s="90">
        <v>600</v>
      </c>
      <c r="G67" s="68"/>
      <c r="H67" s="90"/>
      <c r="I67" s="90">
        <v>506.97</v>
      </c>
      <c r="J67" s="90"/>
      <c r="K67" s="89"/>
      <c r="L67" s="102"/>
      <c r="M67" s="90">
        <v>0</v>
      </c>
      <c r="N67" s="246"/>
    </row>
    <row r="68" spans="1:402" customFormat="1" x14ac:dyDescent="0.25">
      <c r="A68" s="8" t="s">
        <v>42</v>
      </c>
      <c r="B68" s="102"/>
      <c r="C68" s="68"/>
      <c r="D68" s="90">
        <v>100</v>
      </c>
      <c r="E68" s="68"/>
      <c r="F68" s="90">
        <v>100</v>
      </c>
      <c r="G68" s="68"/>
      <c r="H68" s="90"/>
      <c r="I68" s="90">
        <v>0</v>
      </c>
      <c r="J68" s="90"/>
      <c r="K68" s="89"/>
      <c r="L68" s="102"/>
      <c r="M68" s="90">
        <v>100</v>
      </c>
      <c r="N68" s="246"/>
    </row>
    <row r="69" spans="1:402" customFormat="1" x14ac:dyDescent="0.25">
      <c r="A69" s="8" t="s">
        <v>45</v>
      </c>
      <c r="B69" s="102"/>
      <c r="C69" s="68"/>
      <c r="D69" s="90">
        <v>250</v>
      </c>
      <c r="E69" s="68"/>
      <c r="F69" s="90">
        <v>250</v>
      </c>
      <c r="G69" s="68"/>
      <c r="H69" s="90"/>
      <c r="I69" s="90">
        <v>60.8</v>
      </c>
      <c r="J69" s="90"/>
      <c r="K69" s="89"/>
      <c r="L69" s="102"/>
      <c r="M69" s="90">
        <v>100</v>
      </c>
      <c r="N69" s="246"/>
    </row>
    <row r="70" spans="1:402" customFormat="1" x14ac:dyDescent="0.25">
      <c r="A70" s="11" t="s">
        <v>320</v>
      </c>
      <c r="B70" s="102"/>
      <c r="C70" s="68"/>
      <c r="D70" s="90"/>
      <c r="E70" s="68"/>
      <c r="F70" s="90">
        <v>0</v>
      </c>
      <c r="G70" s="68"/>
      <c r="H70" s="105"/>
      <c r="I70" s="90">
        <v>0</v>
      </c>
      <c r="J70" s="90"/>
      <c r="K70" s="89"/>
      <c r="L70" s="102"/>
      <c r="M70" s="90">
        <v>100</v>
      </c>
      <c r="N70" s="248"/>
    </row>
    <row r="71" spans="1:402" customFormat="1" x14ac:dyDescent="0.25">
      <c r="A71" s="8" t="s">
        <v>43</v>
      </c>
      <c r="B71" s="102"/>
      <c r="C71" s="68"/>
      <c r="D71" s="90"/>
      <c r="E71" s="68"/>
      <c r="F71" s="90">
        <v>0</v>
      </c>
      <c r="G71" s="68"/>
      <c r="H71" s="90"/>
      <c r="I71" s="90">
        <v>0</v>
      </c>
      <c r="J71" s="90"/>
      <c r="K71" s="89"/>
      <c r="L71" s="102"/>
      <c r="M71" s="90">
        <v>0</v>
      </c>
      <c r="N71" s="246"/>
    </row>
    <row r="72" spans="1:402" customFormat="1" x14ac:dyDescent="0.25">
      <c r="A72" s="408" t="s">
        <v>355</v>
      </c>
      <c r="B72" s="409"/>
      <c r="C72" s="410"/>
      <c r="D72" s="411">
        <v>0</v>
      </c>
      <c r="E72" s="412">
        <v>4500</v>
      </c>
      <c r="F72" s="410">
        <v>4500</v>
      </c>
      <c r="G72" s="280"/>
      <c r="H72" s="90"/>
      <c r="I72" s="90"/>
      <c r="J72" s="90"/>
      <c r="K72" s="89"/>
      <c r="L72" s="104"/>
      <c r="M72" s="90"/>
      <c r="N72" s="246"/>
    </row>
    <row r="73" spans="1:402" s="57" customFormat="1" x14ac:dyDescent="0.25">
      <c r="A73" s="8" t="s">
        <v>48</v>
      </c>
      <c r="B73" s="90"/>
      <c r="C73" s="68"/>
      <c r="D73" s="90"/>
      <c r="E73" s="68"/>
      <c r="F73" s="68"/>
      <c r="G73" s="90"/>
      <c r="H73" s="106"/>
      <c r="I73" s="90"/>
      <c r="J73" s="90"/>
      <c r="K73" s="89"/>
      <c r="L73" s="90"/>
      <c r="M73" s="90"/>
      <c r="N73" s="246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</row>
    <row r="74" spans="1:402" s="57" customFormat="1" x14ac:dyDescent="0.25">
      <c r="A74" s="8" t="s">
        <v>49</v>
      </c>
      <c r="B74" s="90"/>
      <c r="C74" s="68"/>
      <c r="D74" s="90"/>
      <c r="E74" s="68"/>
      <c r="F74" s="68"/>
      <c r="G74" s="90"/>
      <c r="H74" s="106"/>
      <c r="I74" s="90"/>
      <c r="J74" s="90"/>
      <c r="K74" s="89"/>
      <c r="L74" s="90"/>
      <c r="M74" s="90">
        <v>0</v>
      </c>
      <c r="N74" s="246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</row>
    <row r="75" spans="1:402" s="58" customFormat="1" hidden="1" x14ac:dyDescent="0.25">
      <c r="A75" s="8" t="s">
        <v>50</v>
      </c>
      <c r="B75" s="90"/>
      <c r="C75" s="68"/>
      <c r="D75" s="90">
        <v>0</v>
      </c>
      <c r="E75" s="68"/>
      <c r="F75" s="68"/>
      <c r="G75" s="105"/>
      <c r="H75" s="106"/>
      <c r="I75" s="90"/>
      <c r="J75" s="90"/>
      <c r="K75" s="89"/>
      <c r="L75" s="90"/>
      <c r="M75" s="90">
        <v>0</v>
      </c>
      <c r="N75" s="246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  <c r="IX75" s="38"/>
      <c r="IY75" s="38"/>
      <c r="IZ75" s="38"/>
      <c r="JA75" s="38"/>
      <c r="JB75" s="38"/>
      <c r="JC75" s="38"/>
      <c r="JD75" s="38"/>
      <c r="JE75" s="38"/>
      <c r="JF75" s="38"/>
      <c r="JG75" s="38"/>
      <c r="JH75" s="38"/>
      <c r="JI75" s="38"/>
      <c r="JJ75" s="38"/>
      <c r="JK75" s="38"/>
      <c r="JL75" s="38"/>
      <c r="JM75" s="38"/>
      <c r="JN75" s="38"/>
      <c r="JO75" s="38"/>
      <c r="JP75" s="38"/>
      <c r="JQ75" s="38"/>
      <c r="JR75" s="38"/>
      <c r="JS75" s="38"/>
      <c r="JT75" s="38"/>
      <c r="JU75" s="38"/>
      <c r="JV75" s="38"/>
      <c r="JW75" s="38"/>
      <c r="JX75" s="38"/>
      <c r="JY75" s="38"/>
      <c r="JZ75" s="38"/>
      <c r="KA75" s="38"/>
      <c r="KB75" s="38"/>
      <c r="KC75" s="38"/>
      <c r="KD75" s="38"/>
      <c r="KE75" s="38"/>
      <c r="KF75" s="38"/>
      <c r="KG75" s="38"/>
      <c r="KH75" s="38"/>
      <c r="KI75" s="38"/>
      <c r="KJ75" s="38"/>
      <c r="KK75" s="38"/>
      <c r="KL75" s="38"/>
      <c r="KM75" s="38"/>
      <c r="KN75" s="38"/>
      <c r="KO75" s="38"/>
      <c r="KP75" s="38"/>
      <c r="KQ75" s="38"/>
      <c r="KR75" s="38"/>
      <c r="KS75" s="38"/>
      <c r="KT75" s="38"/>
      <c r="KU75" s="38"/>
      <c r="KV75" s="38"/>
      <c r="KW75" s="38"/>
      <c r="KX75" s="38"/>
      <c r="KY75" s="38"/>
      <c r="KZ75" s="38"/>
      <c r="LA75" s="38"/>
      <c r="LB75" s="38"/>
      <c r="LC75" s="38"/>
      <c r="LD75" s="38"/>
      <c r="LE75" s="38"/>
      <c r="LF75" s="38"/>
      <c r="LG75" s="38"/>
      <c r="LH75" s="38"/>
      <c r="LI75" s="38"/>
      <c r="LJ75" s="38"/>
      <c r="LK75" s="38"/>
      <c r="LL75" s="38"/>
      <c r="LM75" s="38"/>
      <c r="LN75" s="38"/>
      <c r="LO75" s="38"/>
      <c r="LP75" s="38"/>
      <c r="LQ75" s="38"/>
      <c r="LR75" s="38"/>
      <c r="LS75" s="38"/>
      <c r="LT75" s="38"/>
      <c r="LU75" s="38"/>
      <c r="LV75" s="38"/>
      <c r="LW75" s="38"/>
      <c r="LX75" s="38"/>
      <c r="LY75" s="38"/>
      <c r="LZ75" s="38"/>
      <c r="MA75" s="38"/>
      <c r="MB75" s="38"/>
      <c r="MC75" s="38"/>
      <c r="MD75" s="38"/>
      <c r="ME75" s="38"/>
      <c r="MF75" s="38"/>
      <c r="MG75" s="38"/>
      <c r="MH75" s="38"/>
      <c r="MI75" s="38"/>
      <c r="MJ75" s="38"/>
      <c r="MK75" s="38"/>
      <c r="ML75" s="38"/>
      <c r="MM75" s="38"/>
      <c r="MN75" s="38"/>
      <c r="MO75" s="38"/>
      <c r="MP75" s="38"/>
      <c r="MQ75" s="38"/>
      <c r="MR75" s="38"/>
      <c r="MS75" s="38"/>
      <c r="MT75" s="38"/>
      <c r="MU75" s="38"/>
      <c r="MV75" s="38"/>
      <c r="MW75" s="38"/>
      <c r="MX75" s="38"/>
      <c r="MY75" s="38"/>
      <c r="MZ75" s="38"/>
      <c r="NA75" s="38"/>
      <c r="NB75" s="38"/>
      <c r="NC75" s="38"/>
      <c r="ND75" s="38"/>
      <c r="NE75" s="38"/>
      <c r="NF75" s="38"/>
      <c r="NG75" s="38"/>
      <c r="NH75" s="38"/>
      <c r="NI75" s="38"/>
      <c r="NJ75" s="38"/>
      <c r="NK75" s="38"/>
      <c r="NL75" s="38"/>
      <c r="NM75" s="38"/>
      <c r="NN75" s="38"/>
      <c r="NO75" s="38"/>
      <c r="NP75" s="38"/>
      <c r="NQ75" s="38"/>
      <c r="NR75" s="38"/>
      <c r="NS75" s="38"/>
      <c r="NT75" s="38"/>
      <c r="NU75" s="38"/>
      <c r="NV75" s="38"/>
      <c r="NW75" s="38"/>
      <c r="NX75" s="38"/>
      <c r="NY75" s="38"/>
      <c r="NZ75" s="38"/>
      <c r="OA75" s="38"/>
      <c r="OB75" s="38"/>
      <c r="OC75" s="38"/>
      <c r="OD75" s="38"/>
      <c r="OE75" s="38"/>
      <c r="OF75" s="38"/>
      <c r="OG75" s="38"/>
      <c r="OH75" s="38"/>
      <c r="OI75" s="38"/>
      <c r="OJ75" s="38"/>
      <c r="OK75" s="38"/>
      <c r="OL75" s="38"/>
    </row>
    <row r="76" spans="1:402" s="58" customFormat="1" x14ac:dyDescent="0.25">
      <c r="A76" s="315" t="s">
        <v>51</v>
      </c>
      <c r="B76" s="298"/>
      <c r="C76" s="312"/>
      <c r="D76" s="298">
        <v>0</v>
      </c>
      <c r="E76" s="316">
        <f>(F76-D76)/5</f>
        <v>300</v>
      </c>
      <c r="F76" s="312">
        <v>1500</v>
      </c>
      <c r="G76" s="68"/>
      <c r="H76" s="90"/>
      <c r="I76" s="90"/>
      <c r="J76" s="90"/>
      <c r="K76" s="89"/>
      <c r="L76" s="90"/>
      <c r="M76" s="90">
        <v>1000</v>
      </c>
      <c r="N76" s="246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  <c r="IX76" s="38"/>
      <c r="IY76" s="38"/>
      <c r="IZ76" s="38"/>
      <c r="JA76" s="38"/>
      <c r="JB76" s="38"/>
      <c r="JC76" s="38"/>
      <c r="JD76" s="38"/>
      <c r="JE76" s="38"/>
      <c r="JF76" s="38"/>
      <c r="JG76" s="38"/>
      <c r="JH76" s="38"/>
      <c r="JI76" s="38"/>
      <c r="JJ76" s="38"/>
      <c r="JK76" s="38"/>
      <c r="JL76" s="38"/>
      <c r="JM76" s="38"/>
      <c r="JN76" s="38"/>
      <c r="JO76" s="38"/>
      <c r="JP76" s="38"/>
      <c r="JQ76" s="38"/>
      <c r="JR76" s="38"/>
      <c r="JS76" s="38"/>
      <c r="JT76" s="38"/>
      <c r="JU76" s="38"/>
      <c r="JV76" s="38"/>
      <c r="JW76" s="38"/>
      <c r="JX76" s="38"/>
      <c r="JY76" s="38"/>
      <c r="JZ76" s="38"/>
      <c r="KA76" s="38"/>
      <c r="KB76" s="38"/>
      <c r="KC76" s="38"/>
      <c r="KD76" s="38"/>
      <c r="KE76" s="38"/>
      <c r="KF76" s="38"/>
      <c r="KG76" s="38"/>
      <c r="KH76" s="38"/>
      <c r="KI76" s="38"/>
      <c r="KJ76" s="38"/>
      <c r="KK76" s="38"/>
      <c r="KL76" s="38"/>
      <c r="KM76" s="38"/>
      <c r="KN76" s="38"/>
      <c r="KO76" s="38"/>
      <c r="KP76" s="38"/>
      <c r="KQ76" s="38"/>
      <c r="KR76" s="38"/>
      <c r="KS76" s="38"/>
      <c r="KT76" s="38"/>
      <c r="KU76" s="38"/>
      <c r="KV76" s="38"/>
      <c r="KW76" s="38"/>
      <c r="KX76" s="38"/>
      <c r="KY76" s="38"/>
      <c r="KZ76" s="38"/>
      <c r="LA76" s="38"/>
      <c r="LB76" s="38"/>
      <c r="LC76" s="38"/>
      <c r="LD76" s="38"/>
      <c r="LE76" s="38"/>
      <c r="LF76" s="38"/>
      <c r="LG76" s="38"/>
      <c r="LH76" s="38"/>
      <c r="LI76" s="38"/>
      <c r="LJ76" s="38"/>
      <c r="LK76" s="38"/>
      <c r="LL76" s="38"/>
      <c r="LM76" s="38"/>
      <c r="LN76" s="38"/>
      <c r="LO76" s="38"/>
      <c r="LP76" s="38"/>
      <c r="LQ76" s="38"/>
      <c r="LR76" s="38"/>
      <c r="LS76" s="38"/>
      <c r="LT76" s="38"/>
      <c r="LU76" s="38"/>
      <c r="LV76" s="38"/>
      <c r="LW76" s="38"/>
      <c r="LX76" s="38"/>
      <c r="LY76" s="38"/>
      <c r="LZ76" s="38"/>
      <c r="MA76" s="38"/>
      <c r="MB76" s="38"/>
      <c r="MC76" s="38"/>
      <c r="MD76" s="38"/>
      <c r="ME76" s="38"/>
      <c r="MF76" s="38"/>
      <c r="MG76" s="38"/>
      <c r="MH76" s="38"/>
      <c r="MI76" s="38"/>
      <c r="MJ76" s="38"/>
      <c r="MK76" s="38"/>
      <c r="ML76" s="38"/>
      <c r="MM76" s="38"/>
      <c r="MN76" s="38"/>
      <c r="MO76" s="38"/>
      <c r="MP76" s="38"/>
      <c r="MQ76" s="38"/>
      <c r="MR76" s="38"/>
      <c r="MS76" s="38"/>
      <c r="MT76" s="38"/>
      <c r="MU76" s="38"/>
      <c r="MV76" s="38"/>
      <c r="MW76" s="38"/>
      <c r="MX76" s="38"/>
      <c r="MY76" s="38"/>
      <c r="MZ76" s="38"/>
      <c r="NA76" s="38"/>
      <c r="NB76" s="38"/>
      <c r="NC76" s="38"/>
      <c r="ND76" s="38"/>
      <c r="NE76" s="38"/>
      <c r="NF76" s="38"/>
      <c r="NG76" s="38"/>
      <c r="NH76" s="38"/>
      <c r="NI76" s="38"/>
      <c r="NJ76" s="38"/>
      <c r="NK76" s="38"/>
      <c r="NL76" s="38"/>
      <c r="NM76" s="38"/>
      <c r="NN76" s="38"/>
      <c r="NO76" s="38"/>
      <c r="NP76" s="38"/>
      <c r="NQ76" s="38"/>
      <c r="NR76" s="38"/>
      <c r="NS76" s="38"/>
      <c r="NT76" s="38"/>
      <c r="NU76" s="38"/>
      <c r="NV76" s="38"/>
      <c r="NW76" s="38"/>
      <c r="NX76" s="38"/>
      <c r="NY76" s="38"/>
      <c r="NZ76" s="38"/>
      <c r="OA76" s="38"/>
      <c r="OB76" s="38"/>
      <c r="OC76" s="38"/>
      <c r="OD76" s="38"/>
      <c r="OE76" s="38"/>
      <c r="OF76" s="38"/>
      <c r="OG76" s="38"/>
      <c r="OH76" s="38"/>
      <c r="OI76" s="38"/>
      <c r="OJ76" s="38"/>
      <c r="OK76" s="38"/>
      <c r="OL76" s="38"/>
    </row>
    <row r="77" spans="1:402" s="58" customFormat="1" x14ac:dyDescent="0.25">
      <c r="A77" s="315" t="s">
        <v>52</v>
      </c>
      <c r="B77" s="298"/>
      <c r="C77" s="312"/>
      <c r="D77" s="298">
        <v>0</v>
      </c>
      <c r="E77" s="316">
        <f>(F77-D77)/5</f>
        <v>300</v>
      </c>
      <c r="F77" s="312">
        <v>1500</v>
      </c>
      <c r="G77" s="68"/>
      <c r="H77" s="90"/>
      <c r="I77" s="90">
        <v>1620.06</v>
      </c>
      <c r="J77" s="90"/>
      <c r="K77" s="89"/>
      <c r="L77" s="90"/>
      <c r="M77" s="90">
        <v>1000</v>
      </c>
      <c r="N77" s="246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</row>
    <row r="78" spans="1:402" s="58" customFormat="1" x14ac:dyDescent="0.25">
      <c r="A78" s="315" t="s">
        <v>53</v>
      </c>
      <c r="B78" s="298"/>
      <c r="C78" s="312"/>
      <c r="D78" s="298">
        <v>1000</v>
      </c>
      <c r="E78" s="316">
        <f>(F78-D78)/5</f>
        <v>100</v>
      </c>
      <c r="F78" s="312">
        <v>1500</v>
      </c>
      <c r="G78" s="68"/>
      <c r="H78" s="90"/>
      <c r="I78" s="90"/>
      <c r="J78" s="90"/>
      <c r="K78" s="89"/>
      <c r="L78" s="90"/>
      <c r="M78" s="90">
        <v>0</v>
      </c>
      <c r="N78" s="246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</row>
    <row r="79" spans="1:402" s="58" customFormat="1" x14ac:dyDescent="0.25">
      <c r="A79" s="315" t="s">
        <v>54</v>
      </c>
      <c r="B79" s="298"/>
      <c r="C79" s="312"/>
      <c r="D79" s="298">
        <v>0</v>
      </c>
      <c r="E79" s="316">
        <f>(F79-D79)/5</f>
        <v>200</v>
      </c>
      <c r="F79" s="312">
        <v>1000</v>
      </c>
      <c r="G79" s="68"/>
      <c r="H79" s="90">
        <v>250</v>
      </c>
      <c r="I79" s="90">
        <v>750</v>
      </c>
      <c r="J79" s="90"/>
      <c r="K79" s="89"/>
      <c r="L79" s="90"/>
      <c r="M79" s="90">
        <v>500</v>
      </c>
      <c r="N79" s="246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  <c r="IX79" s="38"/>
      <c r="IY79" s="38"/>
      <c r="IZ79" s="38"/>
      <c r="JA79" s="38"/>
      <c r="JB79" s="38"/>
      <c r="JC79" s="38"/>
      <c r="JD79" s="38"/>
      <c r="JE79" s="38"/>
      <c r="JF79" s="38"/>
      <c r="JG79" s="38"/>
      <c r="JH79" s="38"/>
      <c r="JI79" s="38"/>
      <c r="JJ79" s="38"/>
      <c r="JK79" s="38"/>
      <c r="JL79" s="38"/>
      <c r="JM79" s="38"/>
      <c r="JN79" s="38"/>
      <c r="JO79" s="38"/>
      <c r="JP79" s="38"/>
      <c r="JQ79" s="38"/>
      <c r="JR79" s="38"/>
      <c r="JS79" s="38"/>
      <c r="JT79" s="38"/>
      <c r="JU79" s="38"/>
      <c r="JV79" s="38"/>
      <c r="JW79" s="38"/>
      <c r="JX79" s="38"/>
      <c r="JY79" s="38"/>
      <c r="JZ79" s="38"/>
      <c r="KA79" s="38"/>
      <c r="KB79" s="38"/>
      <c r="KC79" s="38"/>
      <c r="KD79" s="38"/>
      <c r="KE79" s="38"/>
      <c r="KF79" s="38"/>
      <c r="KG79" s="38"/>
      <c r="KH79" s="38"/>
      <c r="KI79" s="38"/>
      <c r="KJ79" s="38"/>
      <c r="KK79" s="38"/>
      <c r="KL79" s="38"/>
      <c r="KM79" s="38"/>
      <c r="KN79" s="38"/>
      <c r="KO79" s="38"/>
      <c r="KP79" s="38"/>
      <c r="KQ79" s="38"/>
      <c r="KR79" s="38"/>
      <c r="KS79" s="38"/>
      <c r="KT79" s="38"/>
      <c r="KU79" s="38"/>
      <c r="KV79" s="38"/>
      <c r="KW79" s="38"/>
      <c r="KX79" s="38"/>
      <c r="KY79" s="38"/>
      <c r="KZ79" s="38"/>
      <c r="LA79" s="38"/>
      <c r="LB79" s="38"/>
      <c r="LC79" s="38"/>
      <c r="LD79" s="38"/>
      <c r="LE79" s="38"/>
      <c r="LF79" s="38"/>
      <c r="LG79" s="38"/>
      <c r="LH79" s="38"/>
      <c r="LI79" s="38"/>
      <c r="LJ79" s="38"/>
      <c r="LK79" s="38"/>
      <c r="LL79" s="38"/>
      <c r="LM79" s="38"/>
      <c r="LN79" s="38"/>
      <c r="LO79" s="38"/>
      <c r="LP79" s="38"/>
      <c r="LQ79" s="38"/>
      <c r="LR79" s="38"/>
      <c r="LS79" s="38"/>
      <c r="LT79" s="38"/>
      <c r="LU79" s="38"/>
      <c r="LV79" s="38"/>
      <c r="LW79" s="38"/>
      <c r="LX79" s="38"/>
      <c r="LY79" s="38"/>
      <c r="LZ79" s="38"/>
      <c r="MA79" s="38"/>
      <c r="MB79" s="38"/>
      <c r="MC79" s="38"/>
      <c r="MD79" s="38"/>
      <c r="ME79" s="38"/>
      <c r="MF79" s="38"/>
      <c r="MG79" s="38"/>
      <c r="MH79" s="38"/>
      <c r="MI79" s="38"/>
      <c r="MJ79" s="38"/>
      <c r="MK79" s="38"/>
      <c r="ML79" s="38"/>
      <c r="MM79" s="38"/>
      <c r="MN79" s="38"/>
      <c r="MO79" s="38"/>
      <c r="MP79" s="38"/>
      <c r="MQ79" s="38"/>
      <c r="MR79" s="38"/>
      <c r="MS79" s="38"/>
      <c r="MT79" s="38"/>
      <c r="MU79" s="38"/>
      <c r="MV79" s="38"/>
      <c r="MW79" s="38"/>
      <c r="MX79" s="38"/>
      <c r="MY79" s="38"/>
      <c r="MZ79" s="38"/>
      <c r="NA79" s="38"/>
      <c r="NB79" s="38"/>
      <c r="NC79" s="38"/>
      <c r="ND79" s="38"/>
      <c r="NE79" s="38"/>
      <c r="NF79" s="38"/>
      <c r="NG79" s="38"/>
      <c r="NH79" s="38"/>
      <c r="NI79" s="38"/>
      <c r="NJ79" s="38"/>
      <c r="NK79" s="38"/>
      <c r="NL79" s="38"/>
      <c r="NM79" s="38"/>
      <c r="NN79" s="38"/>
      <c r="NO79" s="38"/>
      <c r="NP79" s="38"/>
      <c r="NQ79" s="38"/>
      <c r="NR79" s="38"/>
      <c r="NS79" s="38"/>
      <c r="NT79" s="38"/>
      <c r="NU79" s="38"/>
      <c r="NV79" s="38"/>
      <c r="NW79" s="38"/>
      <c r="NX79" s="38"/>
      <c r="NY79" s="38"/>
      <c r="NZ79" s="38"/>
      <c r="OA79" s="38"/>
      <c r="OB79" s="38"/>
      <c r="OC79" s="38"/>
      <c r="OD79" s="38"/>
      <c r="OE79" s="38"/>
      <c r="OF79" s="38"/>
      <c r="OG79" s="38"/>
      <c r="OH79" s="38"/>
      <c r="OI79" s="38"/>
      <c r="OJ79" s="38"/>
      <c r="OK79" s="38"/>
      <c r="OL79" s="38"/>
    </row>
    <row r="80" spans="1:402" s="58" customFormat="1" x14ac:dyDescent="0.25">
      <c r="A80" s="315" t="s">
        <v>55</v>
      </c>
      <c r="B80" s="298"/>
      <c r="C80" s="312"/>
      <c r="D80" s="298">
        <v>0</v>
      </c>
      <c r="E80" s="316">
        <f>(F80-D80)/5</f>
        <v>160</v>
      </c>
      <c r="F80" s="312">
        <v>800</v>
      </c>
      <c r="G80" s="68"/>
      <c r="H80" s="90"/>
      <c r="I80" s="90">
        <v>1669.56</v>
      </c>
      <c r="J80" s="90"/>
      <c r="K80" s="89"/>
      <c r="L80" s="90"/>
      <c r="M80" s="90"/>
      <c r="N80" s="246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  <c r="IX80" s="38"/>
      <c r="IY80" s="38"/>
      <c r="IZ80" s="38"/>
      <c r="JA80" s="38"/>
      <c r="JB80" s="38"/>
      <c r="JC80" s="38"/>
      <c r="JD80" s="38"/>
      <c r="JE80" s="38"/>
      <c r="JF80" s="38"/>
      <c r="JG80" s="38"/>
      <c r="JH80" s="38"/>
      <c r="JI80" s="38"/>
      <c r="JJ80" s="38"/>
      <c r="JK80" s="38"/>
      <c r="JL80" s="38"/>
      <c r="JM80" s="38"/>
      <c r="JN80" s="38"/>
      <c r="JO80" s="38"/>
      <c r="JP80" s="38"/>
      <c r="JQ80" s="38"/>
      <c r="JR80" s="38"/>
      <c r="JS80" s="38"/>
      <c r="JT80" s="38"/>
      <c r="JU80" s="38"/>
      <c r="JV80" s="38"/>
      <c r="JW80" s="38"/>
      <c r="JX80" s="38"/>
      <c r="JY80" s="38"/>
      <c r="JZ80" s="38"/>
      <c r="KA80" s="38"/>
      <c r="KB80" s="38"/>
      <c r="KC80" s="38"/>
      <c r="KD80" s="38"/>
      <c r="KE80" s="38"/>
      <c r="KF80" s="38"/>
      <c r="KG80" s="38"/>
      <c r="KH80" s="38"/>
      <c r="KI80" s="38"/>
      <c r="KJ80" s="38"/>
      <c r="KK80" s="38"/>
      <c r="KL80" s="38"/>
      <c r="KM80" s="38"/>
      <c r="KN80" s="38"/>
      <c r="KO80" s="38"/>
      <c r="KP80" s="38"/>
      <c r="KQ80" s="38"/>
      <c r="KR80" s="38"/>
      <c r="KS80" s="38"/>
      <c r="KT80" s="38"/>
      <c r="KU80" s="38"/>
      <c r="KV80" s="38"/>
      <c r="KW80" s="38"/>
      <c r="KX80" s="38"/>
      <c r="KY80" s="38"/>
      <c r="KZ80" s="38"/>
      <c r="LA80" s="38"/>
      <c r="LB80" s="38"/>
      <c r="LC80" s="38"/>
      <c r="LD80" s="38"/>
      <c r="LE80" s="38"/>
      <c r="LF80" s="38"/>
      <c r="LG80" s="38"/>
      <c r="LH80" s="38"/>
      <c r="LI80" s="38"/>
      <c r="LJ80" s="38"/>
      <c r="LK80" s="38"/>
      <c r="LL80" s="38"/>
      <c r="LM80" s="38"/>
      <c r="LN80" s="38"/>
      <c r="LO80" s="38"/>
      <c r="LP80" s="38"/>
      <c r="LQ80" s="38"/>
      <c r="LR80" s="38"/>
      <c r="LS80" s="38"/>
      <c r="LT80" s="38"/>
      <c r="LU80" s="38"/>
      <c r="LV80" s="38"/>
      <c r="LW80" s="38"/>
      <c r="LX80" s="38"/>
      <c r="LY80" s="38"/>
      <c r="LZ80" s="38"/>
      <c r="MA80" s="38"/>
      <c r="MB80" s="38"/>
      <c r="MC80" s="38"/>
      <c r="MD80" s="38"/>
      <c r="ME80" s="38"/>
      <c r="MF80" s="38"/>
      <c r="MG80" s="38"/>
      <c r="MH80" s="38"/>
      <c r="MI80" s="38"/>
      <c r="MJ80" s="38"/>
      <c r="MK80" s="38"/>
      <c r="ML80" s="38"/>
      <c r="MM80" s="38"/>
      <c r="MN80" s="38"/>
      <c r="MO80" s="38"/>
      <c r="MP80" s="38"/>
      <c r="MQ80" s="38"/>
      <c r="MR80" s="38"/>
      <c r="MS80" s="38"/>
      <c r="MT80" s="38"/>
      <c r="MU80" s="38"/>
      <c r="MV80" s="38"/>
      <c r="MW80" s="38"/>
      <c r="MX80" s="38"/>
      <c r="MY80" s="38"/>
      <c r="MZ80" s="38"/>
      <c r="NA80" s="38"/>
      <c r="NB80" s="38"/>
      <c r="NC80" s="38"/>
      <c r="ND80" s="38"/>
      <c r="NE80" s="38"/>
      <c r="NF80" s="38"/>
      <c r="NG80" s="38"/>
      <c r="NH80" s="38"/>
      <c r="NI80" s="38"/>
      <c r="NJ80" s="38"/>
      <c r="NK80" s="38"/>
      <c r="NL80" s="38"/>
      <c r="NM80" s="38"/>
      <c r="NN80" s="38"/>
      <c r="NO80" s="38"/>
      <c r="NP80" s="38"/>
      <c r="NQ80" s="38"/>
      <c r="NR80" s="38"/>
      <c r="NS80" s="38"/>
      <c r="NT80" s="38"/>
      <c r="NU80" s="38"/>
      <c r="NV80" s="38"/>
      <c r="NW80" s="38"/>
      <c r="NX80" s="38"/>
      <c r="NY80" s="38"/>
      <c r="NZ80" s="38"/>
      <c r="OA80" s="38"/>
      <c r="OB80" s="38"/>
      <c r="OC80" s="38"/>
      <c r="OD80" s="38"/>
      <c r="OE80" s="38"/>
      <c r="OF80" s="38"/>
      <c r="OG80" s="38"/>
      <c r="OH80" s="38"/>
      <c r="OI80" s="38"/>
      <c r="OJ80" s="38"/>
      <c r="OK80" s="38"/>
      <c r="OL80" s="38"/>
    </row>
    <row r="81" spans="1:402" s="58" customFormat="1" x14ac:dyDescent="0.25">
      <c r="A81" s="8" t="s">
        <v>56</v>
      </c>
      <c r="B81" s="90"/>
      <c r="C81" s="68"/>
      <c r="D81" s="90"/>
      <c r="E81" s="68"/>
      <c r="F81" s="68"/>
      <c r="G81" s="99"/>
      <c r="H81" s="106"/>
      <c r="I81" s="90"/>
      <c r="J81" s="90"/>
      <c r="K81" s="89"/>
      <c r="L81" s="90"/>
      <c r="M81" s="90">
        <v>0</v>
      </c>
      <c r="N81" s="246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  <c r="IX81" s="38"/>
      <c r="IY81" s="38"/>
      <c r="IZ81" s="38"/>
      <c r="JA81" s="38"/>
      <c r="JB81" s="38"/>
      <c r="JC81" s="38"/>
      <c r="JD81" s="38"/>
      <c r="JE81" s="38"/>
      <c r="JF81" s="38"/>
      <c r="JG81" s="38"/>
      <c r="JH81" s="38"/>
      <c r="JI81" s="38"/>
      <c r="JJ81" s="38"/>
      <c r="JK81" s="38"/>
      <c r="JL81" s="38"/>
      <c r="JM81" s="38"/>
      <c r="JN81" s="38"/>
      <c r="JO81" s="38"/>
      <c r="JP81" s="38"/>
      <c r="JQ81" s="38"/>
      <c r="JR81" s="38"/>
      <c r="JS81" s="38"/>
      <c r="JT81" s="38"/>
      <c r="JU81" s="38"/>
      <c r="JV81" s="38"/>
      <c r="JW81" s="38"/>
      <c r="JX81" s="38"/>
      <c r="JY81" s="38"/>
      <c r="JZ81" s="38"/>
      <c r="KA81" s="38"/>
      <c r="KB81" s="38"/>
      <c r="KC81" s="38"/>
      <c r="KD81" s="38"/>
      <c r="KE81" s="38"/>
      <c r="KF81" s="38"/>
      <c r="KG81" s="38"/>
      <c r="KH81" s="38"/>
      <c r="KI81" s="38"/>
      <c r="KJ81" s="38"/>
      <c r="KK81" s="38"/>
      <c r="KL81" s="38"/>
      <c r="KM81" s="38"/>
      <c r="KN81" s="38"/>
      <c r="KO81" s="38"/>
      <c r="KP81" s="38"/>
      <c r="KQ81" s="38"/>
      <c r="KR81" s="38"/>
      <c r="KS81" s="38"/>
      <c r="KT81" s="38"/>
      <c r="KU81" s="38"/>
      <c r="KV81" s="38"/>
      <c r="KW81" s="38"/>
      <c r="KX81" s="38"/>
      <c r="KY81" s="38"/>
      <c r="KZ81" s="38"/>
      <c r="LA81" s="38"/>
      <c r="LB81" s="38"/>
      <c r="LC81" s="38"/>
      <c r="LD81" s="38"/>
      <c r="LE81" s="38"/>
      <c r="LF81" s="38"/>
      <c r="LG81" s="38"/>
      <c r="LH81" s="38"/>
      <c r="LI81" s="38"/>
      <c r="LJ81" s="38"/>
      <c r="LK81" s="38"/>
      <c r="LL81" s="38"/>
      <c r="LM81" s="38"/>
      <c r="LN81" s="38"/>
      <c r="LO81" s="38"/>
      <c r="LP81" s="38"/>
      <c r="LQ81" s="38"/>
      <c r="LR81" s="38"/>
      <c r="LS81" s="38"/>
      <c r="LT81" s="38"/>
      <c r="LU81" s="38"/>
      <c r="LV81" s="38"/>
      <c r="LW81" s="38"/>
      <c r="LX81" s="38"/>
      <c r="LY81" s="38"/>
      <c r="LZ81" s="38"/>
      <c r="MA81" s="38"/>
      <c r="MB81" s="38"/>
      <c r="MC81" s="38"/>
      <c r="MD81" s="38"/>
      <c r="ME81" s="38"/>
      <c r="MF81" s="38"/>
      <c r="MG81" s="38"/>
      <c r="MH81" s="38"/>
      <c r="MI81" s="38"/>
      <c r="MJ81" s="38"/>
      <c r="MK81" s="38"/>
      <c r="ML81" s="38"/>
      <c r="MM81" s="38"/>
      <c r="MN81" s="38"/>
      <c r="MO81" s="38"/>
      <c r="MP81" s="38"/>
      <c r="MQ81" s="38"/>
      <c r="MR81" s="38"/>
      <c r="MS81" s="38"/>
      <c r="MT81" s="38"/>
      <c r="MU81" s="38"/>
      <c r="MV81" s="38"/>
      <c r="MW81" s="38"/>
      <c r="MX81" s="38"/>
      <c r="MY81" s="38"/>
      <c r="MZ81" s="38"/>
      <c r="NA81" s="38"/>
      <c r="NB81" s="38"/>
      <c r="NC81" s="38"/>
      <c r="ND81" s="38"/>
      <c r="NE81" s="38"/>
      <c r="NF81" s="38"/>
      <c r="NG81" s="38"/>
      <c r="NH81" s="38"/>
      <c r="NI81" s="38"/>
      <c r="NJ81" s="38"/>
      <c r="NK81" s="38"/>
      <c r="NL81" s="38"/>
      <c r="NM81" s="38"/>
      <c r="NN81" s="38"/>
      <c r="NO81" s="38"/>
      <c r="NP81" s="38"/>
      <c r="NQ81" s="38"/>
      <c r="NR81" s="38"/>
      <c r="NS81" s="38"/>
      <c r="NT81" s="38"/>
      <c r="NU81" s="38"/>
      <c r="NV81" s="38"/>
      <c r="NW81" s="38"/>
      <c r="NX81" s="38"/>
      <c r="NY81" s="38"/>
      <c r="NZ81" s="38"/>
      <c r="OA81" s="38"/>
      <c r="OB81" s="38"/>
      <c r="OC81" s="38"/>
      <c r="OD81" s="38"/>
      <c r="OE81" s="38"/>
      <c r="OF81" s="38"/>
      <c r="OG81" s="38"/>
      <c r="OH81" s="38"/>
      <c r="OI81" s="38"/>
      <c r="OJ81" s="38"/>
      <c r="OK81" s="38"/>
      <c r="OL81" s="38"/>
    </row>
    <row r="82" spans="1:402" s="38" customFormat="1" x14ac:dyDescent="0.25">
      <c r="A82" s="8" t="s">
        <v>57</v>
      </c>
      <c r="B82" s="95"/>
      <c r="C82" s="107"/>
      <c r="D82" s="90"/>
      <c r="E82" s="107"/>
      <c r="F82" s="107"/>
      <c r="G82" s="310"/>
      <c r="H82" s="109"/>
      <c r="I82" s="109"/>
      <c r="J82" s="109"/>
      <c r="K82" s="110"/>
      <c r="L82" s="95"/>
      <c r="M82" s="109"/>
      <c r="N82" s="249"/>
    </row>
    <row r="83" spans="1:402" x14ac:dyDescent="0.25">
      <c r="A83" s="8" t="s">
        <v>58</v>
      </c>
      <c r="B83" s="178"/>
      <c r="C83" s="68"/>
      <c r="D83" s="90">
        <v>350</v>
      </c>
      <c r="E83" s="68"/>
      <c r="F83" s="68">
        <v>350</v>
      </c>
      <c r="G83" s="276"/>
      <c r="H83" s="90"/>
      <c r="I83" s="111">
        <v>269.52999999999997</v>
      </c>
      <c r="J83" s="111"/>
      <c r="K83" s="89"/>
      <c r="L83" s="178"/>
      <c r="M83" s="90">
        <v>250</v>
      </c>
      <c r="N83" s="246"/>
    </row>
    <row r="84" spans="1:402" x14ac:dyDescent="0.25">
      <c r="A84" s="8" t="s">
        <v>59</v>
      </c>
      <c r="B84" s="179"/>
      <c r="C84" s="68"/>
      <c r="D84" s="90">
        <v>700</v>
      </c>
      <c r="E84" s="68"/>
      <c r="F84" s="68">
        <v>700</v>
      </c>
      <c r="G84" s="276"/>
      <c r="H84" s="90"/>
      <c r="I84" s="111">
        <v>1285.22</v>
      </c>
      <c r="J84" s="111"/>
      <c r="K84" s="89"/>
      <c r="L84" s="179"/>
      <c r="M84" s="90">
        <v>500</v>
      </c>
      <c r="N84" s="246"/>
    </row>
    <row r="85" spans="1:402" customFormat="1" x14ac:dyDescent="0.25">
      <c r="A85" s="315" t="s">
        <v>60</v>
      </c>
      <c r="B85" s="320"/>
      <c r="C85" s="312"/>
      <c r="D85" s="298">
        <v>0</v>
      </c>
      <c r="E85" s="312">
        <v>750</v>
      </c>
      <c r="F85" s="298">
        <v>750</v>
      </c>
      <c r="G85" s="276"/>
      <c r="H85" s="90"/>
      <c r="I85" s="90"/>
      <c r="J85" s="90"/>
      <c r="K85" s="89"/>
      <c r="L85" s="180"/>
      <c r="M85" s="90">
        <v>0</v>
      </c>
      <c r="N85" s="246"/>
    </row>
    <row r="86" spans="1:402" x14ac:dyDescent="0.25">
      <c r="A86" s="59" t="s">
        <v>342</v>
      </c>
      <c r="B86" s="277"/>
      <c r="C86" s="99"/>
      <c r="D86" s="284">
        <v>100</v>
      </c>
      <c r="E86" s="68"/>
      <c r="F86" s="68">
        <v>100</v>
      </c>
      <c r="G86" s="276"/>
      <c r="H86" s="90"/>
      <c r="I86" s="90"/>
      <c r="J86" s="90"/>
      <c r="K86" s="89"/>
      <c r="L86" s="99"/>
      <c r="M86" s="90"/>
      <c r="N86" s="246"/>
    </row>
    <row r="87" spans="1:402" customFormat="1" ht="18.75" thickBot="1" x14ac:dyDescent="0.3">
      <c r="A87" s="11" t="s">
        <v>9</v>
      </c>
      <c r="B87" s="292"/>
      <c r="C87" s="293"/>
      <c r="D87" s="293">
        <v>200</v>
      </c>
      <c r="E87" s="113"/>
      <c r="F87" s="113">
        <v>200</v>
      </c>
      <c r="G87" s="288"/>
      <c r="H87" s="105">
        <v>50</v>
      </c>
      <c r="I87" s="105">
        <v>128.46</v>
      </c>
      <c r="J87" s="105"/>
      <c r="K87" s="112"/>
      <c r="L87" s="181"/>
      <c r="M87" s="105">
        <v>100</v>
      </c>
      <c r="N87" s="248"/>
    </row>
    <row r="88" spans="1:402" s="13" customFormat="1" ht="19.5" thickTop="1" thickBot="1" x14ac:dyDescent="0.3">
      <c r="A88" s="12" t="s">
        <v>61</v>
      </c>
      <c r="B88" s="114">
        <f>SUM(B12:B87)</f>
        <v>13505.5</v>
      </c>
      <c r="C88" s="114">
        <f>SUM(C12:C87)</f>
        <v>25000</v>
      </c>
      <c r="D88" s="309">
        <f>SUM(D12:D87)</f>
        <v>22325</v>
      </c>
      <c r="E88" s="309"/>
      <c r="F88" s="309">
        <f>SUM(F12:F87)</f>
        <v>41325</v>
      </c>
      <c r="G88" s="311">
        <f>B88+C88-F88</f>
        <v>-2819.5</v>
      </c>
      <c r="H88" s="116">
        <f>SUM(H8:H87)</f>
        <v>12267.07</v>
      </c>
      <c r="I88" s="116">
        <f>SUM(I8:I87)</f>
        <v>23519.650000000005</v>
      </c>
      <c r="J88" s="116">
        <f>H88-I88</f>
        <v>-11252.580000000005</v>
      </c>
      <c r="K88" s="182"/>
      <c r="L88" s="116">
        <f>SUM(L8:L87)</f>
        <v>16312</v>
      </c>
      <c r="M88" s="116">
        <f>SUM(M8:M87)</f>
        <v>23259</v>
      </c>
      <c r="N88" s="250">
        <f>L88-M88</f>
        <v>-6947</v>
      </c>
    </row>
    <row r="89" spans="1:402" s="13" customFormat="1" ht="19.5" thickTop="1" thickBot="1" x14ac:dyDescent="0.3">
      <c r="A89" s="63" t="s">
        <v>284</v>
      </c>
      <c r="B89" s="117"/>
      <c r="C89" s="117"/>
      <c r="D89" s="117"/>
      <c r="E89" s="117"/>
      <c r="F89" s="117"/>
      <c r="G89" s="117">
        <f>G88+G10</f>
        <v>58660.039999999994</v>
      </c>
      <c r="H89" s="118"/>
      <c r="I89" s="119"/>
      <c r="J89" s="224">
        <f>J10+J88+J9</f>
        <v>61479.539999999994</v>
      </c>
      <c r="K89" s="120"/>
      <c r="L89" s="121"/>
      <c r="M89" s="119"/>
      <c r="N89" s="251">
        <f>N10+L88-M88</f>
        <v>65785.119999999995</v>
      </c>
    </row>
    <row r="90" spans="1:402" customFormat="1" ht="6.75" customHeight="1" x14ac:dyDescent="0.25">
      <c r="A90" s="3"/>
      <c r="B90" s="68"/>
      <c r="C90" s="68"/>
      <c r="D90" s="68"/>
      <c r="E90" s="68"/>
      <c r="F90" s="68"/>
      <c r="G90" s="68"/>
      <c r="H90" s="70"/>
      <c r="I90" s="70"/>
      <c r="J90" s="70"/>
      <c r="K90" s="122"/>
      <c r="L90" s="70"/>
      <c r="M90" s="70"/>
      <c r="N90" s="247"/>
    </row>
    <row r="91" spans="1:402" s="7" customFormat="1" x14ac:dyDescent="0.25">
      <c r="A91" s="407" t="s">
        <v>62</v>
      </c>
      <c r="B91" s="123"/>
      <c r="C91" s="123"/>
      <c r="D91" s="123"/>
      <c r="E91" s="123"/>
      <c r="F91" s="123"/>
      <c r="G91" s="123"/>
      <c r="H91" s="87"/>
      <c r="I91" s="87"/>
      <c r="J91" s="87"/>
      <c r="K91" s="86"/>
      <c r="L91" s="87"/>
      <c r="M91" s="87"/>
      <c r="N91" s="240"/>
    </row>
    <row r="92" spans="1:402" customFormat="1" x14ac:dyDescent="0.25">
      <c r="A92" s="333" t="s">
        <v>264</v>
      </c>
      <c r="B92" s="91"/>
      <c r="C92" s="91"/>
      <c r="D92" s="91"/>
      <c r="E92" s="91"/>
      <c r="F92" s="91"/>
      <c r="G92" s="91">
        <f>J99</f>
        <v>20034.96</v>
      </c>
      <c r="H92" s="92"/>
      <c r="I92" s="92"/>
      <c r="J92" s="92">
        <v>14914.96</v>
      </c>
      <c r="K92" s="94"/>
      <c r="L92" s="92"/>
      <c r="M92" s="92"/>
      <c r="N92" s="252">
        <v>14914.96</v>
      </c>
    </row>
    <row r="93" spans="1:402" customFormat="1" x14ac:dyDescent="0.25">
      <c r="A93" s="14" t="s">
        <v>63</v>
      </c>
      <c r="B93" s="124">
        <v>5664</v>
      </c>
      <c r="C93" s="68"/>
      <c r="D93" s="68"/>
      <c r="E93" s="68"/>
      <c r="F93" s="68"/>
      <c r="G93" s="68"/>
      <c r="H93" s="124">
        <v>5120</v>
      </c>
      <c r="I93" s="124"/>
      <c r="J93" s="124"/>
      <c r="K93" s="125"/>
      <c r="L93" s="124">
        <v>5664</v>
      </c>
      <c r="M93" s="124"/>
      <c r="N93" s="223"/>
    </row>
    <row r="94" spans="1:402" customFormat="1" x14ac:dyDescent="0.25">
      <c r="A94" s="3" t="s">
        <v>64</v>
      </c>
      <c r="B94" s="68"/>
      <c r="C94" s="68"/>
      <c r="D94" s="68"/>
      <c r="E94" s="68"/>
      <c r="F94" s="68"/>
      <c r="G94" s="68"/>
      <c r="H94" s="70"/>
      <c r="I94" s="70"/>
      <c r="J94" s="70"/>
      <c r="K94" s="122"/>
      <c r="L94" s="70"/>
      <c r="M94" s="70"/>
      <c r="N94" s="247"/>
    </row>
    <row r="95" spans="1:402" customFormat="1" x14ac:dyDescent="0.25">
      <c r="A95" s="11" t="s">
        <v>65</v>
      </c>
      <c r="B95" s="68"/>
      <c r="C95" s="68"/>
      <c r="D95" s="68"/>
      <c r="E95" s="68"/>
      <c r="F95" s="68"/>
      <c r="G95" s="68"/>
      <c r="H95" s="105"/>
      <c r="I95" s="105"/>
      <c r="J95" s="105"/>
      <c r="K95" s="112"/>
      <c r="L95" s="105"/>
      <c r="M95" s="105"/>
      <c r="N95" s="248"/>
    </row>
    <row r="96" spans="1:402" customFormat="1" x14ac:dyDescent="0.25">
      <c r="A96" s="11" t="s">
        <v>305</v>
      </c>
      <c r="B96" s="68"/>
      <c r="C96" s="68"/>
      <c r="D96" s="68"/>
      <c r="E96" s="68"/>
      <c r="F96" s="68"/>
      <c r="G96" s="68"/>
      <c r="H96" s="105"/>
      <c r="I96" s="105"/>
      <c r="J96" s="105"/>
      <c r="K96" s="112"/>
      <c r="L96" s="105"/>
      <c r="M96" s="105"/>
      <c r="N96" s="248"/>
    </row>
    <row r="97" spans="1:3626" customFormat="1" ht="18.75" thickBot="1" x14ac:dyDescent="0.3">
      <c r="A97" s="11"/>
      <c r="B97" s="113"/>
      <c r="C97" s="113"/>
      <c r="D97" s="113"/>
      <c r="E97" s="113"/>
      <c r="F97" s="113"/>
      <c r="G97" s="113"/>
      <c r="H97" s="105"/>
      <c r="I97" s="105"/>
      <c r="J97" s="105"/>
      <c r="K97" s="183"/>
      <c r="L97" s="105"/>
      <c r="M97" s="105"/>
      <c r="N97" s="248"/>
    </row>
    <row r="98" spans="1:3626" s="16" customFormat="1" ht="19.5" thickTop="1" thickBot="1" x14ac:dyDescent="0.3">
      <c r="A98" s="15" t="s">
        <v>66</v>
      </c>
      <c r="B98" s="126">
        <f>SUM(B93:B97)</f>
        <v>5664</v>
      </c>
      <c r="C98" s="126"/>
      <c r="D98" s="126">
        <f>SUM(D93:D97)</f>
        <v>0</v>
      </c>
      <c r="E98" s="126"/>
      <c r="F98" s="126"/>
      <c r="G98" s="126">
        <f>B98-D98</f>
        <v>5664</v>
      </c>
      <c r="H98" s="127">
        <f>SUM(H92:H97)</f>
        <v>5120</v>
      </c>
      <c r="I98" s="127">
        <f>SUM(I92:I97)</f>
        <v>0</v>
      </c>
      <c r="J98" s="127">
        <f>H98-I98</f>
        <v>5120</v>
      </c>
      <c r="K98" s="184"/>
      <c r="L98" s="127">
        <f>SUM(L92:L97)</f>
        <v>5664</v>
      </c>
      <c r="M98" s="127">
        <f>SUM(M92:M97)</f>
        <v>0</v>
      </c>
      <c r="N98" s="251">
        <f>L98-M98</f>
        <v>5664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  <c r="IX98" s="13"/>
      <c r="IY98" s="13"/>
      <c r="IZ98" s="13"/>
      <c r="JA98" s="13"/>
      <c r="JB98" s="13"/>
      <c r="JC98" s="13"/>
      <c r="JD98" s="13"/>
      <c r="JE98" s="13"/>
      <c r="JF98" s="13"/>
      <c r="JG98" s="13"/>
      <c r="JH98" s="13"/>
      <c r="JI98" s="13"/>
      <c r="JJ98" s="13"/>
      <c r="JK98" s="13"/>
      <c r="JL98" s="13"/>
      <c r="JM98" s="13"/>
      <c r="JN98" s="13"/>
      <c r="JO98" s="13"/>
      <c r="JP98" s="13"/>
      <c r="JQ98" s="13"/>
      <c r="JR98" s="13"/>
      <c r="JS98" s="13"/>
      <c r="JT98" s="13"/>
      <c r="JU98" s="13"/>
      <c r="JV98" s="13"/>
      <c r="JW98" s="13"/>
      <c r="JX98" s="13"/>
      <c r="JY98" s="13"/>
      <c r="JZ98" s="13"/>
      <c r="KA98" s="13"/>
      <c r="KB98" s="13"/>
      <c r="KC98" s="13"/>
      <c r="KD98" s="13"/>
      <c r="KE98" s="13"/>
      <c r="KF98" s="13"/>
      <c r="KG98" s="13"/>
      <c r="KH98" s="13"/>
      <c r="KI98" s="13"/>
      <c r="KJ98" s="13"/>
      <c r="KK98" s="13"/>
      <c r="KL98" s="13"/>
      <c r="KM98" s="13"/>
      <c r="KN98" s="13"/>
      <c r="KO98" s="13"/>
      <c r="KP98" s="13"/>
      <c r="KQ98" s="13"/>
      <c r="KR98" s="13"/>
      <c r="KS98" s="13"/>
      <c r="KT98" s="13"/>
      <c r="KU98" s="13"/>
      <c r="KV98" s="13"/>
      <c r="KW98" s="13"/>
      <c r="KX98" s="13"/>
      <c r="KY98" s="13"/>
      <c r="KZ98" s="13"/>
      <c r="LA98" s="13"/>
      <c r="LB98" s="13"/>
      <c r="LC98" s="13"/>
      <c r="LD98" s="13"/>
      <c r="LE98" s="13"/>
      <c r="LF98" s="13"/>
      <c r="LG98" s="13"/>
      <c r="LH98" s="13"/>
      <c r="LI98" s="13"/>
      <c r="LJ98" s="13"/>
      <c r="LK98" s="13"/>
      <c r="LL98" s="13"/>
      <c r="LM98" s="13"/>
      <c r="LN98" s="13"/>
      <c r="LO98" s="13"/>
      <c r="LP98" s="13"/>
      <c r="LQ98" s="13"/>
      <c r="LR98" s="13"/>
      <c r="LS98" s="13"/>
      <c r="LT98" s="13"/>
      <c r="LU98" s="13"/>
      <c r="LV98" s="13"/>
      <c r="LW98" s="13"/>
      <c r="LX98" s="13"/>
      <c r="LY98" s="13"/>
      <c r="LZ98" s="13"/>
      <c r="MA98" s="13"/>
      <c r="MB98" s="13"/>
      <c r="MC98" s="13"/>
      <c r="MD98" s="13"/>
      <c r="ME98" s="13"/>
      <c r="MF98" s="13"/>
      <c r="MG98" s="13"/>
      <c r="MH98" s="13"/>
      <c r="MI98" s="13"/>
      <c r="MJ98" s="13"/>
      <c r="MK98" s="13"/>
      <c r="ML98" s="13"/>
      <c r="MM98" s="13"/>
      <c r="MN98" s="13"/>
      <c r="MO98" s="13"/>
      <c r="MP98" s="13"/>
      <c r="MQ98" s="13"/>
      <c r="MR98" s="13"/>
      <c r="MS98" s="13"/>
      <c r="MT98" s="13"/>
      <c r="MU98" s="13"/>
      <c r="MV98" s="13"/>
      <c r="MW98" s="13"/>
      <c r="MX98" s="13"/>
      <c r="MY98" s="13"/>
      <c r="MZ98" s="13"/>
      <c r="NA98" s="13"/>
      <c r="NB98" s="13"/>
      <c r="NC98" s="13"/>
      <c r="ND98" s="13"/>
      <c r="NE98" s="13"/>
      <c r="NF98" s="13"/>
      <c r="NG98" s="13"/>
      <c r="NH98" s="13"/>
      <c r="NI98" s="13"/>
      <c r="NJ98" s="13"/>
      <c r="NK98" s="13"/>
      <c r="NL98" s="13"/>
      <c r="NM98" s="13"/>
      <c r="NN98" s="13"/>
      <c r="NO98" s="13"/>
      <c r="NP98" s="13"/>
      <c r="NQ98" s="13"/>
      <c r="NR98" s="13"/>
      <c r="NS98" s="13"/>
      <c r="NT98" s="13"/>
      <c r="NU98" s="13"/>
      <c r="NV98" s="13"/>
      <c r="NW98" s="13"/>
      <c r="NX98" s="13"/>
      <c r="NY98" s="13"/>
      <c r="NZ98" s="13"/>
      <c r="OA98" s="13"/>
      <c r="OB98" s="13"/>
      <c r="OC98" s="13"/>
      <c r="OD98" s="13"/>
      <c r="OE98" s="13"/>
      <c r="OF98" s="13"/>
      <c r="OG98" s="13"/>
      <c r="OH98" s="13"/>
      <c r="OI98" s="13"/>
      <c r="OJ98" s="13"/>
      <c r="OK98" s="13"/>
      <c r="OL98" s="13"/>
      <c r="OM98" s="13"/>
      <c r="ON98" s="13"/>
      <c r="OO98" s="13"/>
      <c r="OP98" s="13"/>
      <c r="OQ98" s="13"/>
      <c r="OR98" s="13"/>
      <c r="OS98" s="13"/>
      <c r="OT98" s="13"/>
      <c r="OU98" s="13"/>
      <c r="OV98" s="13"/>
      <c r="OW98" s="13"/>
      <c r="OX98" s="13"/>
      <c r="OY98" s="13"/>
      <c r="OZ98" s="13"/>
      <c r="PA98" s="13"/>
      <c r="PB98" s="13"/>
      <c r="PC98" s="13"/>
      <c r="PD98" s="13"/>
      <c r="PE98" s="13"/>
      <c r="PF98" s="13"/>
      <c r="PG98" s="13"/>
      <c r="PH98" s="13"/>
      <c r="PI98" s="13"/>
      <c r="PJ98" s="13"/>
      <c r="PK98" s="13"/>
      <c r="PL98" s="13"/>
      <c r="PM98" s="13"/>
      <c r="PN98" s="13"/>
      <c r="PO98" s="13"/>
      <c r="PP98" s="13"/>
      <c r="PQ98" s="13"/>
      <c r="PR98" s="13"/>
      <c r="PS98" s="13"/>
      <c r="PT98" s="13"/>
      <c r="PU98" s="13"/>
      <c r="PV98" s="13"/>
      <c r="PW98" s="13"/>
      <c r="PX98" s="13"/>
      <c r="PY98" s="13"/>
      <c r="PZ98" s="13"/>
      <c r="QA98" s="13"/>
      <c r="QB98" s="13"/>
      <c r="QC98" s="13"/>
      <c r="QD98" s="13"/>
      <c r="QE98" s="13"/>
      <c r="QF98" s="13"/>
      <c r="QG98" s="13"/>
      <c r="QH98" s="13"/>
      <c r="QI98" s="13"/>
      <c r="QJ98" s="13"/>
      <c r="QK98" s="13"/>
      <c r="QL98" s="13"/>
      <c r="QM98" s="13"/>
      <c r="QN98" s="13"/>
      <c r="QO98" s="13"/>
      <c r="QP98" s="13"/>
      <c r="QQ98" s="13"/>
      <c r="QR98" s="13"/>
      <c r="QS98" s="13"/>
      <c r="QT98" s="13"/>
      <c r="QU98" s="13"/>
      <c r="QV98" s="13"/>
      <c r="QW98" s="13"/>
      <c r="QX98" s="13"/>
      <c r="QY98" s="13"/>
      <c r="QZ98" s="13"/>
      <c r="RA98" s="13"/>
      <c r="RB98" s="13"/>
      <c r="RC98" s="13"/>
      <c r="RD98" s="13"/>
      <c r="RE98" s="13"/>
      <c r="RF98" s="13"/>
      <c r="RG98" s="13"/>
      <c r="RH98" s="13"/>
      <c r="RI98" s="13"/>
      <c r="RJ98" s="13"/>
      <c r="RK98" s="13"/>
      <c r="RL98" s="13"/>
      <c r="RM98" s="13"/>
      <c r="RN98" s="13"/>
      <c r="RO98" s="13"/>
      <c r="RP98" s="13"/>
      <c r="RQ98" s="13"/>
      <c r="RR98" s="13"/>
      <c r="RS98" s="13"/>
      <c r="RT98" s="13"/>
      <c r="RU98" s="13"/>
      <c r="RV98" s="13"/>
      <c r="RW98" s="13"/>
      <c r="RX98" s="13"/>
      <c r="RY98" s="13"/>
      <c r="RZ98" s="13"/>
      <c r="SA98" s="13"/>
      <c r="SB98" s="13"/>
      <c r="SC98" s="13"/>
      <c r="SD98" s="13"/>
      <c r="SE98" s="13"/>
      <c r="SF98" s="13"/>
      <c r="SG98" s="13"/>
      <c r="SH98" s="13"/>
      <c r="SI98" s="13"/>
      <c r="SJ98" s="13"/>
      <c r="SK98" s="13"/>
      <c r="SL98" s="13"/>
      <c r="SM98" s="13"/>
      <c r="SN98" s="13"/>
      <c r="SO98" s="13"/>
      <c r="SP98" s="13"/>
      <c r="SQ98" s="13"/>
      <c r="SR98" s="13"/>
      <c r="SS98" s="13"/>
      <c r="ST98" s="13"/>
      <c r="SU98" s="13"/>
      <c r="SV98" s="13"/>
      <c r="SW98" s="13"/>
      <c r="SX98" s="13"/>
      <c r="SY98" s="13"/>
      <c r="SZ98" s="13"/>
      <c r="TA98" s="13"/>
      <c r="TB98" s="13"/>
      <c r="TC98" s="13"/>
      <c r="TD98" s="13"/>
      <c r="TE98" s="13"/>
      <c r="TF98" s="13"/>
      <c r="TG98" s="13"/>
      <c r="TH98" s="13"/>
      <c r="TI98" s="13"/>
      <c r="TJ98" s="13"/>
      <c r="TK98" s="13"/>
      <c r="TL98" s="13"/>
      <c r="TM98" s="13"/>
      <c r="TN98" s="13"/>
      <c r="TO98" s="13"/>
      <c r="TP98" s="13"/>
      <c r="TQ98" s="13"/>
      <c r="TR98" s="13"/>
      <c r="TS98" s="13"/>
      <c r="TT98" s="13"/>
      <c r="TU98" s="13"/>
      <c r="TV98" s="13"/>
      <c r="TW98" s="13"/>
      <c r="TX98" s="13"/>
      <c r="TY98" s="13"/>
      <c r="TZ98" s="13"/>
      <c r="UA98" s="13"/>
      <c r="UB98" s="13"/>
      <c r="UC98" s="13"/>
      <c r="UD98" s="13"/>
      <c r="UE98" s="13"/>
      <c r="UF98" s="13"/>
      <c r="UG98" s="13"/>
      <c r="UH98" s="13"/>
      <c r="UI98" s="13"/>
      <c r="UJ98" s="13"/>
      <c r="UK98" s="13"/>
      <c r="UL98" s="13"/>
      <c r="UM98" s="13"/>
      <c r="UN98" s="13"/>
      <c r="UO98" s="13"/>
      <c r="UP98" s="13"/>
      <c r="UQ98" s="13"/>
      <c r="UR98" s="13"/>
      <c r="US98" s="13"/>
      <c r="UT98" s="13"/>
      <c r="UU98" s="13"/>
      <c r="UV98" s="13"/>
      <c r="UW98" s="13"/>
      <c r="UX98" s="13"/>
      <c r="UY98" s="13"/>
      <c r="UZ98" s="13"/>
      <c r="VA98" s="13"/>
      <c r="VB98" s="13"/>
      <c r="VC98" s="13"/>
      <c r="VD98" s="13"/>
      <c r="VE98" s="13"/>
      <c r="VF98" s="13"/>
      <c r="VG98" s="13"/>
      <c r="VH98" s="13"/>
      <c r="VI98" s="13"/>
      <c r="VJ98" s="13"/>
      <c r="VK98" s="13"/>
      <c r="VL98" s="13"/>
      <c r="VM98" s="13"/>
      <c r="VN98" s="13"/>
      <c r="VO98" s="13"/>
      <c r="VP98" s="13"/>
      <c r="VQ98" s="13"/>
      <c r="VR98" s="13"/>
      <c r="VS98" s="13"/>
      <c r="VT98" s="13"/>
      <c r="VU98" s="13"/>
      <c r="VV98" s="13"/>
      <c r="VW98" s="13"/>
      <c r="VX98" s="13"/>
      <c r="VY98" s="13"/>
      <c r="VZ98" s="13"/>
      <c r="WA98" s="13"/>
      <c r="WB98" s="13"/>
      <c r="WC98" s="13"/>
      <c r="WD98" s="13"/>
      <c r="WE98" s="13"/>
      <c r="WF98" s="13"/>
      <c r="WG98" s="13"/>
      <c r="WH98" s="13"/>
      <c r="WI98" s="13"/>
      <c r="WJ98" s="13"/>
      <c r="WK98" s="13"/>
      <c r="WL98" s="13"/>
      <c r="WM98" s="13"/>
      <c r="WN98" s="13"/>
      <c r="WO98" s="13"/>
      <c r="WP98" s="13"/>
      <c r="WQ98" s="13"/>
      <c r="WR98" s="13"/>
      <c r="WS98" s="13"/>
      <c r="WT98" s="13"/>
      <c r="WU98" s="13"/>
      <c r="WV98" s="13"/>
      <c r="WW98" s="13"/>
      <c r="WX98" s="13"/>
      <c r="WY98" s="13"/>
      <c r="WZ98" s="13"/>
      <c r="XA98" s="13"/>
      <c r="XB98" s="13"/>
      <c r="XC98" s="13"/>
      <c r="XD98" s="13"/>
      <c r="XE98" s="13"/>
      <c r="XF98" s="13"/>
      <c r="XG98" s="13"/>
      <c r="XH98" s="13"/>
      <c r="XI98" s="13"/>
      <c r="XJ98" s="13"/>
      <c r="XK98" s="13"/>
      <c r="XL98" s="13"/>
      <c r="XM98" s="13"/>
      <c r="XN98" s="13"/>
      <c r="XO98" s="13"/>
      <c r="XP98" s="13"/>
      <c r="XQ98" s="13"/>
      <c r="XR98" s="13"/>
      <c r="XS98" s="13"/>
      <c r="XT98" s="13"/>
      <c r="XU98" s="13"/>
      <c r="XV98" s="13"/>
      <c r="XW98" s="13"/>
      <c r="XX98" s="13"/>
      <c r="XY98" s="13"/>
      <c r="XZ98" s="13"/>
      <c r="YA98" s="13"/>
      <c r="YB98" s="13"/>
      <c r="YC98" s="13"/>
      <c r="YD98" s="13"/>
      <c r="YE98" s="13"/>
      <c r="YF98" s="13"/>
      <c r="YG98" s="13"/>
      <c r="YH98" s="13"/>
      <c r="YI98" s="13"/>
      <c r="YJ98" s="13"/>
      <c r="YK98" s="13"/>
      <c r="YL98" s="13"/>
      <c r="YM98" s="13"/>
      <c r="YN98" s="13"/>
      <c r="YO98" s="13"/>
      <c r="YP98" s="13"/>
      <c r="YQ98" s="13"/>
      <c r="YR98" s="13"/>
      <c r="YS98" s="13"/>
      <c r="YT98" s="13"/>
      <c r="YU98" s="13"/>
      <c r="YV98" s="13"/>
      <c r="YW98" s="13"/>
      <c r="YX98" s="13"/>
      <c r="YY98" s="13"/>
      <c r="YZ98" s="13"/>
      <c r="ZA98" s="13"/>
      <c r="ZB98" s="13"/>
      <c r="ZC98" s="13"/>
      <c r="ZD98" s="13"/>
      <c r="ZE98" s="13"/>
      <c r="ZF98" s="13"/>
      <c r="ZG98" s="13"/>
      <c r="ZH98" s="13"/>
      <c r="ZI98" s="13"/>
      <c r="ZJ98" s="13"/>
      <c r="ZK98" s="13"/>
      <c r="ZL98" s="13"/>
      <c r="ZM98" s="13"/>
      <c r="ZN98" s="13"/>
      <c r="ZO98" s="13"/>
      <c r="ZP98" s="13"/>
      <c r="ZQ98" s="13"/>
      <c r="ZR98" s="13"/>
      <c r="ZS98" s="13"/>
      <c r="ZT98" s="13"/>
      <c r="ZU98" s="13"/>
      <c r="ZV98" s="13"/>
      <c r="ZW98" s="13"/>
      <c r="ZX98" s="13"/>
      <c r="ZY98" s="13"/>
      <c r="ZZ98" s="13"/>
      <c r="AAA98" s="13"/>
      <c r="AAB98" s="13"/>
      <c r="AAC98" s="13"/>
      <c r="AAD98" s="13"/>
      <c r="AAE98" s="13"/>
      <c r="AAF98" s="13"/>
      <c r="AAG98" s="13"/>
      <c r="AAH98" s="13"/>
      <c r="AAI98" s="13"/>
      <c r="AAJ98" s="13"/>
      <c r="AAK98" s="13"/>
      <c r="AAL98" s="13"/>
      <c r="AAM98" s="13"/>
      <c r="AAN98" s="13"/>
      <c r="AAO98" s="13"/>
      <c r="AAP98" s="13"/>
      <c r="AAQ98" s="13"/>
      <c r="AAR98" s="13"/>
      <c r="AAS98" s="13"/>
      <c r="AAT98" s="13"/>
      <c r="AAU98" s="13"/>
      <c r="AAV98" s="13"/>
      <c r="AAW98" s="13"/>
      <c r="AAX98" s="13"/>
      <c r="AAY98" s="13"/>
      <c r="AAZ98" s="13"/>
      <c r="ABA98" s="13"/>
      <c r="ABB98" s="13"/>
      <c r="ABC98" s="13"/>
      <c r="ABD98" s="13"/>
      <c r="ABE98" s="13"/>
      <c r="ABF98" s="13"/>
      <c r="ABG98" s="13"/>
      <c r="ABH98" s="13"/>
      <c r="ABI98" s="13"/>
      <c r="ABJ98" s="13"/>
      <c r="ABK98" s="13"/>
      <c r="ABL98" s="13"/>
      <c r="ABM98" s="13"/>
      <c r="ABN98" s="13"/>
      <c r="ABO98" s="13"/>
      <c r="ABP98" s="13"/>
      <c r="ABQ98" s="13"/>
      <c r="ABR98" s="13"/>
      <c r="ABS98" s="13"/>
      <c r="ABT98" s="13"/>
      <c r="ABU98" s="13"/>
      <c r="ABV98" s="13"/>
      <c r="ABW98" s="13"/>
      <c r="ABX98" s="13"/>
      <c r="ABY98" s="13"/>
      <c r="ABZ98" s="13"/>
      <c r="ACA98" s="13"/>
      <c r="ACB98" s="13"/>
      <c r="ACC98" s="13"/>
      <c r="ACD98" s="13"/>
      <c r="ACE98" s="13"/>
      <c r="ACF98" s="13"/>
      <c r="ACG98" s="13"/>
      <c r="ACH98" s="13"/>
      <c r="ACI98" s="13"/>
      <c r="ACJ98" s="13"/>
      <c r="ACK98" s="13"/>
      <c r="ACL98" s="13"/>
      <c r="ACM98" s="13"/>
      <c r="ACN98" s="13"/>
      <c r="ACO98" s="13"/>
      <c r="ACP98" s="13"/>
      <c r="ACQ98" s="13"/>
      <c r="ACR98" s="13"/>
      <c r="ACS98" s="13"/>
      <c r="ACT98" s="13"/>
      <c r="ACU98" s="13"/>
      <c r="ACV98" s="13"/>
      <c r="ACW98" s="13"/>
      <c r="ACX98" s="13"/>
      <c r="ACY98" s="13"/>
      <c r="ACZ98" s="13"/>
      <c r="ADA98" s="13"/>
      <c r="ADB98" s="13"/>
      <c r="ADC98" s="13"/>
      <c r="ADD98" s="13"/>
      <c r="ADE98" s="13"/>
      <c r="ADF98" s="13"/>
      <c r="ADG98" s="13"/>
      <c r="ADH98" s="13"/>
      <c r="ADI98" s="13"/>
      <c r="ADJ98" s="13"/>
      <c r="ADK98" s="13"/>
      <c r="ADL98" s="13"/>
      <c r="ADM98" s="13"/>
      <c r="ADN98" s="13"/>
      <c r="ADO98" s="13"/>
      <c r="ADP98" s="13"/>
      <c r="ADQ98" s="13"/>
      <c r="ADR98" s="13"/>
      <c r="ADS98" s="13"/>
      <c r="ADT98" s="13"/>
      <c r="ADU98" s="13"/>
      <c r="ADV98" s="13"/>
      <c r="ADW98" s="13"/>
      <c r="ADX98" s="13"/>
      <c r="ADY98" s="13"/>
      <c r="ADZ98" s="13"/>
      <c r="AEA98" s="13"/>
      <c r="AEB98" s="13"/>
      <c r="AEC98" s="13"/>
      <c r="AED98" s="13"/>
      <c r="AEE98" s="13"/>
      <c r="AEF98" s="13"/>
      <c r="AEG98" s="13"/>
      <c r="AEH98" s="13"/>
      <c r="AEI98" s="13"/>
      <c r="AEJ98" s="13"/>
      <c r="AEK98" s="13"/>
      <c r="AEL98" s="13"/>
      <c r="AEM98" s="13"/>
      <c r="AEN98" s="13"/>
      <c r="AEO98" s="13"/>
      <c r="AEP98" s="13"/>
      <c r="AEQ98" s="13"/>
      <c r="AER98" s="13"/>
      <c r="AES98" s="13"/>
      <c r="AET98" s="13"/>
      <c r="AEU98" s="13"/>
      <c r="AEV98" s="13"/>
      <c r="AEW98" s="13"/>
      <c r="AEX98" s="13"/>
      <c r="AEY98" s="13"/>
      <c r="AEZ98" s="13"/>
      <c r="AFA98" s="13"/>
      <c r="AFB98" s="13"/>
      <c r="AFC98" s="13"/>
      <c r="AFD98" s="13"/>
      <c r="AFE98" s="13"/>
      <c r="AFF98" s="13"/>
      <c r="AFG98" s="13"/>
      <c r="AFH98" s="13"/>
      <c r="AFI98" s="13"/>
      <c r="AFJ98" s="13"/>
      <c r="AFK98" s="13"/>
      <c r="AFL98" s="13"/>
      <c r="AFM98" s="13"/>
      <c r="AFN98" s="13"/>
      <c r="AFO98" s="13"/>
      <c r="AFP98" s="13"/>
      <c r="AFQ98" s="13"/>
      <c r="AFR98" s="13"/>
      <c r="AFS98" s="13"/>
      <c r="AFT98" s="13"/>
      <c r="AFU98" s="13"/>
      <c r="AFV98" s="13"/>
      <c r="AFW98" s="13"/>
      <c r="AFX98" s="13"/>
      <c r="AFY98" s="13"/>
      <c r="AFZ98" s="13"/>
      <c r="AGA98" s="13"/>
      <c r="AGB98" s="13"/>
      <c r="AGC98" s="13"/>
      <c r="AGD98" s="13"/>
      <c r="AGE98" s="13"/>
      <c r="AGF98" s="13"/>
      <c r="AGG98" s="13"/>
      <c r="AGH98" s="13"/>
      <c r="AGI98" s="13"/>
      <c r="AGJ98" s="13"/>
      <c r="AGK98" s="13"/>
      <c r="AGL98" s="13"/>
      <c r="AGM98" s="13"/>
      <c r="AGN98" s="13"/>
      <c r="AGO98" s="13"/>
      <c r="AGP98" s="13"/>
      <c r="AGQ98" s="13"/>
      <c r="AGR98" s="13"/>
      <c r="AGS98" s="13"/>
      <c r="AGT98" s="13"/>
      <c r="AGU98" s="13"/>
      <c r="AGV98" s="13"/>
      <c r="AGW98" s="13"/>
      <c r="AGX98" s="13"/>
      <c r="AGY98" s="13"/>
      <c r="AGZ98" s="13"/>
      <c r="AHA98" s="13"/>
      <c r="AHB98" s="13"/>
      <c r="AHC98" s="13"/>
      <c r="AHD98" s="13"/>
      <c r="AHE98" s="13"/>
      <c r="AHF98" s="13"/>
      <c r="AHG98" s="13"/>
      <c r="AHH98" s="13"/>
      <c r="AHI98" s="13"/>
      <c r="AHJ98" s="13"/>
      <c r="AHK98" s="13"/>
      <c r="AHL98" s="13"/>
      <c r="AHM98" s="13"/>
      <c r="AHN98" s="13"/>
      <c r="AHO98" s="13"/>
      <c r="AHP98" s="13"/>
      <c r="AHQ98" s="13"/>
      <c r="AHR98" s="13"/>
      <c r="AHS98" s="13"/>
      <c r="AHT98" s="13"/>
      <c r="AHU98" s="13"/>
      <c r="AHV98" s="13"/>
      <c r="AHW98" s="13"/>
      <c r="AHX98" s="13"/>
      <c r="AHY98" s="13"/>
      <c r="AHZ98" s="13"/>
      <c r="AIA98" s="13"/>
      <c r="AIB98" s="13"/>
      <c r="AIC98" s="13"/>
      <c r="AID98" s="13"/>
      <c r="AIE98" s="13"/>
      <c r="AIF98" s="13"/>
      <c r="AIG98" s="13"/>
      <c r="AIH98" s="13"/>
      <c r="AII98" s="13"/>
      <c r="AIJ98" s="13"/>
      <c r="AIK98" s="13"/>
      <c r="AIL98" s="13"/>
      <c r="AIM98" s="13"/>
      <c r="AIN98" s="13"/>
      <c r="AIO98" s="13"/>
      <c r="AIP98" s="13"/>
      <c r="AIQ98" s="13"/>
      <c r="AIR98" s="13"/>
      <c r="AIS98" s="13"/>
      <c r="AIT98" s="13"/>
      <c r="AIU98" s="13"/>
      <c r="AIV98" s="13"/>
      <c r="AIW98" s="13"/>
      <c r="AIX98" s="13"/>
      <c r="AIY98" s="13"/>
      <c r="AIZ98" s="13"/>
      <c r="AJA98" s="13"/>
      <c r="AJB98" s="13"/>
      <c r="AJC98" s="13"/>
      <c r="AJD98" s="13"/>
      <c r="AJE98" s="13"/>
      <c r="AJF98" s="13"/>
      <c r="AJG98" s="13"/>
      <c r="AJH98" s="13"/>
      <c r="AJI98" s="13"/>
      <c r="AJJ98" s="13"/>
      <c r="AJK98" s="13"/>
      <c r="AJL98" s="13"/>
      <c r="AJM98" s="13"/>
      <c r="AJN98" s="13"/>
      <c r="AJO98" s="13"/>
      <c r="AJP98" s="13"/>
      <c r="AJQ98" s="13"/>
      <c r="AJR98" s="13"/>
      <c r="AJS98" s="13"/>
      <c r="AJT98" s="13"/>
      <c r="AJU98" s="13"/>
      <c r="AJV98" s="13"/>
      <c r="AJW98" s="13"/>
      <c r="AJX98" s="13"/>
      <c r="AJY98" s="13"/>
      <c r="AJZ98" s="13"/>
      <c r="AKA98" s="13"/>
      <c r="AKB98" s="13"/>
      <c r="AKC98" s="13"/>
      <c r="AKD98" s="13"/>
      <c r="AKE98" s="13"/>
      <c r="AKF98" s="13"/>
      <c r="AKG98" s="13"/>
      <c r="AKH98" s="13"/>
      <c r="AKI98" s="13"/>
      <c r="AKJ98" s="13"/>
      <c r="AKK98" s="13"/>
      <c r="AKL98" s="13"/>
      <c r="AKM98" s="13"/>
      <c r="AKN98" s="13"/>
      <c r="AKO98" s="13"/>
      <c r="AKP98" s="13"/>
      <c r="AKQ98" s="13"/>
      <c r="AKR98" s="13"/>
      <c r="AKS98" s="13"/>
      <c r="AKT98" s="13"/>
      <c r="AKU98" s="13"/>
      <c r="AKV98" s="13"/>
      <c r="AKW98" s="13"/>
      <c r="AKX98" s="13"/>
      <c r="AKY98" s="13"/>
      <c r="AKZ98" s="13"/>
      <c r="ALA98" s="13"/>
      <c r="ALB98" s="13"/>
      <c r="ALC98" s="13"/>
      <c r="ALD98" s="13"/>
      <c r="ALE98" s="13"/>
      <c r="ALF98" s="13"/>
      <c r="ALG98" s="13"/>
      <c r="ALH98" s="13"/>
      <c r="ALI98" s="13"/>
      <c r="ALJ98" s="13"/>
      <c r="ALK98" s="13"/>
      <c r="ALL98" s="13"/>
      <c r="ALM98" s="13"/>
      <c r="ALN98" s="13"/>
      <c r="ALO98" s="13"/>
      <c r="ALP98" s="13"/>
      <c r="ALQ98" s="13"/>
      <c r="ALR98" s="13"/>
      <c r="ALS98" s="13"/>
      <c r="ALT98" s="13"/>
      <c r="ALU98" s="13"/>
      <c r="ALV98" s="13"/>
      <c r="ALW98" s="13"/>
      <c r="ALX98" s="13"/>
      <c r="ALY98" s="13"/>
      <c r="ALZ98" s="13"/>
      <c r="AMA98" s="13"/>
      <c r="AMB98" s="13"/>
      <c r="AMC98" s="13"/>
      <c r="AMD98" s="13"/>
      <c r="AME98" s="13"/>
      <c r="AMF98" s="13"/>
      <c r="AMG98" s="13"/>
      <c r="AMH98" s="13"/>
      <c r="AMI98" s="13"/>
      <c r="AMJ98" s="13"/>
      <c r="AMK98" s="13"/>
      <c r="AML98" s="13"/>
      <c r="AMM98" s="13"/>
      <c r="AMN98" s="13"/>
      <c r="AMO98" s="13"/>
      <c r="AMP98" s="13"/>
      <c r="AMQ98" s="13"/>
      <c r="AMR98" s="13"/>
      <c r="AMS98" s="13"/>
      <c r="AMT98" s="13"/>
      <c r="AMU98" s="13"/>
      <c r="AMV98" s="13"/>
      <c r="AMW98" s="13"/>
      <c r="AMX98" s="13"/>
      <c r="AMY98" s="13"/>
      <c r="AMZ98" s="13"/>
      <c r="ANA98" s="13"/>
      <c r="ANB98" s="13"/>
      <c r="ANC98" s="13"/>
      <c r="AND98" s="13"/>
      <c r="ANE98" s="13"/>
      <c r="ANF98" s="13"/>
      <c r="ANG98" s="13"/>
      <c r="ANH98" s="13"/>
      <c r="ANI98" s="13"/>
      <c r="ANJ98" s="13"/>
      <c r="ANK98" s="13"/>
      <c r="ANL98" s="13"/>
      <c r="ANM98" s="13"/>
      <c r="ANN98" s="13"/>
      <c r="ANO98" s="13"/>
      <c r="ANP98" s="13"/>
      <c r="ANQ98" s="13"/>
      <c r="ANR98" s="13"/>
      <c r="ANS98" s="13"/>
      <c r="ANT98" s="13"/>
      <c r="ANU98" s="13"/>
      <c r="ANV98" s="13"/>
      <c r="ANW98" s="13"/>
      <c r="ANX98" s="13"/>
      <c r="ANY98" s="13"/>
      <c r="ANZ98" s="13"/>
      <c r="AOA98" s="13"/>
      <c r="AOB98" s="13"/>
      <c r="AOC98" s="13"/>
      <c r="AOD98" s="13"/>
      <c r="AOE98" s="13"/>
      <c r="AOF98" s="13"/>
      <c r="AOG98" s="13"/>
      <c r="AOH98" s="13"/>
      <c r="AOI98" s="13"/>
      <c r="AOJ98" s="13"/>
      <c r="AOK98" s="13"/>
      <c r="AOL98" s="13"/>
      <c r="AOM98" s="13"/>
      <c r="AON98" s="13"/>
      <c r="AOO98" s="13"/>
      <c r="AOP98" s="13"/>
      <c r="AOQ98" s="13"/>
      <c r="AOR98" s="13"/>
      <c r="AOS98" s="13"/>
      <c r="AOT98" s="13"/>
      <c r="AOU98" s="13"/>
      <c r="AOV98" s="13"/>
      <c r="AOW98" s="13"/>
      <c r="AOX98" s="13"/>
      <c r="AOY98" s="13"/>
      <c r="AOZ98" s="13"/>
      <c r="APA98" s="13"/>
      <c r="APB98" s="13"/>
      <c r="APC98" s="13"/>
      <c r="APD98" s="13"/>
      <c r="APE98" s="13"/>
      <c r="APF98" s="13"/>
      <c r="APG98" s="13"/>
      <c r="APH98" s="13"/>
      <c r="API98" s="13"/>
      <c r="APJ98" s="13"/>
      <c r="APK98" s="13"/>
      <c r="APL98" s="13"/>
      <c r="APM98" s="13"/>
      <c r="APN98" s="13"/>
      <c r="APO98" s="13"/>
      <c r="APP98" s="13"/>
      <c r="APQ98" s="13"/>
      <c r="APR98" s="13"/>
      <c r="APS98" s="13"/>
      <c r="APT98" s="13"/>
      <c r="APU98" s="13"/>
      <c r="APV98" s="13"/>
      <c r="APW98" s="13"/>
      <c r="APX98" s="13"/>
      <c r="APY98" s="13"/>
      <c r="APZ98" s="13"/>
      <c r="AQA98" s="13"/>
      <c r="AQB98" s="13"/>
      <c r="AQC98" s="13"/>
      <c r="AQD98" s="13"/>
      <c r="AQE98" s="13"/>
      <c r="AQF98" s="13"/>
      <c r="AQG98" s="13"/>
      <c r="AQH98" s="13"/>
      <c r="AQI98" s="13"/>
      <c r="AQJ98" s="13"/>
      <c r="AQK98" s="13"/>
      <c r="AQL98" s="13"/>
      <c r="AQM98" s="13"/>
      <c r="AQN98" s="13"/>
      <c r="AQO98" s="13"/>
      <c r="AQP98" s="13"/>
      <c r="AQQ98" s="13"/>
      <c r="AQR98" s="13"/>
      <c r="AQS98" s="13"/>
      <c r="AQT98" s="13"/>
      <c r="AQU98" s="13"/>
      <c r="AQV98" s="13"/>
      <c r="AQW98" s="13"/>
      <c r="AQX98" s="13"/>
      <c r="AQY98" s="13"/>
      <c r="AQZ98" s="13"/>
      <c r="ARA98" s="13"/>
      <c r="ARB98" s="13"/>
      <c r="ARC98" s="13"/>
      <c r="ARD98" s="13"/>
      <c r="ARE98" s="13"/>
      <c r="ARF98" s="13"/>
      <c r="ARG98" s="13"/>
      <c r="ARH98" s="13"/>
      <c r="ARI98" s="13"/>
      <c r="ARJ98" s="13"/>
      <c r="ARK98" s="13"/>
      <c r="ARL98" s="13"/>
      <c r="ARM98" s="13"/>
      <c r="ARN98" s="13"/>
      <c r="ARO98" s="13"/>
      <c r="ARP98" s="13"/>
      <c r="ARQ98" s="13"/>
      <c r="ARR98" s="13"/>
      <c r="ARS98" s="13"/>
      <c r="ART98" s="13"/>
      <c r="ARU98" s="13"/>
      <c r="ARV98" s="13"/>
      <c r="ARW98" s="13"/>
      <c r="ARX98" s="13"/>
      <c r="ARY98" s="13"/>
      <c r="ARZ98" s="13"/>
      <c r="ASA98" s="13"/>
      <c r="ASB98" s="13"/>
      <c r="ASC98" s="13"/>
      <c r="ASD98" s="13"/>
      <c r="ASE98" s="13"/>
      <c r="ASF98" s="13"/>
      <c r="ASG98" s="13"/>
      <c r="ASH98" s="13"/>
      <c r="ASI98" s="13"/>
      <c r="ASJ98" s="13"/>
      <c r="ASK98" s="13"/>
      <c r="ASL98" s="13"/>
      <c r="ASM98" s="13"/>
      <c r="ASN98" s="13"/>
      <c r="ASO98" s="13"/>
      <c r="ASP98" s="13"/>
      <c r="ASQ98" s="13"/>
      <c r="ASR98" s="13"/>
      <c r="ASS98" s="13"/>
      <c r="AST98" s="13"/>
      <c r="ASU98" s="13"/>
      <c r="ASV98" s="13"/>
      <c r="ASW98" s="13"/>
      <c r="ASX98" s="13"/>
      <c r="ASY98" s="13"/>
      <c r="ASZ98" s="13"/>
      <c r="ATA98" s="13"/>
      <c r="ATB98" s="13"/>
      <c r="ATC98" s="13"/>
      <c r="ATD98" s="13"/>
      <c r="ATE98" s="13"/>
      <c r="ATF98" s="13"/>
      <c r="ATG98" s="13"/>
      <c r="ATH98" s="13"/>
      <c r="ATI98" s="13"/>
      <c r="ATJ98" s="13"/>
      <c r="ATK98" s="13"/>
      <c r="ATL98" s="13"/>
      <c r="ATM98" s="13"/>
      <c r="ATN98" s="13"/>
      <c r="ATO98" s="13"/>
      <c r="ATP98" s="13"/>
      <c r="ATQ98" s="13"/>
      <c r="ATR98" s="13"/>
      <c r="ATS98" s="13"/>
      <c r="ATT98" s="13"/>
      <c r="ATU98" s="13"/>
      <c r="ATV98" s="13"/>
      <c r="ATW98" s="13"/>
      <c r="ATX98" s="13"/>
      <c r="ATY98" s="13"/>
      <c r="ATZ98" s="13"/>
      <c r="AUA98" s="13"/>
      <c r="AUB98" s="13"/>
      <c r="AUC98" s="13"/>
      <c r="AUD98" s="13"/>
      <c r="AUE98" s="13"/>
      <c r="AUF98" s="13"/>
      <c r="AUG98" s="13"/>
      <c r="AUH98" s="13"/>
      <c r="AUI98" s="13"/>
      <c r="AUJ98" s="13"/>
      <c r="AUK98" s="13"/>
      <c r="AUL98" s="13"/>
      <c r="AUM98" s="13"/>
      <c r="AUN98" s="13"/>
      <c r="AUO98" s="13"/>
      <c r="AUP98" s="13"/>
      <c r="AUQ98" s="13"/>
      <c r="AUR98" s="13"/>
      <c r="AUS98" s="13"/>
      <c r="AUT98" s="13"/>
      <c r="AUU98" s="13"/>
      <c r="AUV98" s="13"/>
      <c r="AUW98" s="13"/>
      <c r="AUX98" s="13"/>
      <c r="AUY98" s="13"/>
      <c r="AUZ98" s="13"/>
      <c r="AVA98" s="13"/>
      <c r="AVB98" s="13"/>
      <c r="AVC98" s="13"/>
      <c r="AVD98" s="13"/>
      <c r="AVE98" s="13"/>
      <c r="AVF98" s="13"/>
      <c r="AVG98" s="13"/>
      <c r="AVH98" s="13"/>
      <c r="AVI98" s="13"/>
      <c r="AVJ98" s="13"/>
      <c r="AVK98" s="13"/>
      <c r="AVL98" s="13"/>
      <c r="AVM98" s="13"/>
      <c r="AVN98" s="13"/>
      <c r="AVO98" s="13"/>
      <c r="AVP98" s="13"/>
      <c r="AVQ98" s="13"/>
      <c r="AVR98" s="13"/>
      <c r="AVS98" s="13"/>
      <c r="AVT98" s="13"/>
      <c r="AVU98" s="13"/>
      <c r="AVV98" s="13"/>
      <c r="AVW98" s="13"/>
      <c r="AVX98" s="13"/>
      <c r="AVY98" s="13"/>
      <c r="AVZ98" s="13"/>
      <c r="AWA98" s="13"/>
      <c r="AWB98" s="13"/>
      <c r="AWC98" s="13"/>
      <c r="AWD98" s="13"/>
      <c r="AWE98" s="13"/>
      <c r="AWF98" s="13"/>
      <c r="AWG98" s="13"/>
      <c r="AWH98" s="13"/>
      <c r="AWI98" s="13"/>
      <c r="AWJ98" s="13"/>
      <c r="AWK98" s="13"/>
      <c r="AWL98" s="13"/>
      <c r="AWM98" s="13"/>
      <c r="AWN98" s="13"/>
      <c r="AWO98" s="13"/>
      <c r="AWP98" s="13"/>
      <c r="AWQ98" s="13"/>
      <c r="AWR98" s="13"/>
      <c r="AWS98" s="13"/>
      <c r="AWT98" s="13"/>
      <c r="AWU98" s="13"/>
      <c r="AWV98" s="13"/>
      <c r="AWW98" s="13"/>
      <c r="AWX98" s="13"/>
      <c r="AWY98" s="13"/>
      <c r="AWZ98" s="13"/>
      <c r="AXA98" s="13"/>
      <c r="AXB98" s="13"/>
      <c r="AXC98" s="13"/>
      <c r="AXD98" s="13"/>
      <c r="AXE98" s="13"/>
      <c r="AXF98" s="13"/>
      <c r="AXG98" s="13"/>
      <c r="AXH98" s="13"/>
      <c r="AXI98" s="13"/>
      <c r="AXJ98" s="13"/>
      <c r="AXK98" s="13"/>
      <c r="AXL98" s="13"/>
      <c r="AXM98" s="13"/>
      <c r="AXN98" s="13"/>
      <c r="AXO98" s="13"/>
      <c r="AXP98" s="13"/>
      <c r="AXQ98" s="13"/>
      <c r="AXR98" s="13"/>
      <c r="AXS98" s="13"/>
      <c r="AXT98" s="13"/>
      <c r="AXU98" s="13"/>
      <c r="AXV98" s="13"/>
      <c r="AXW98" s="13"/>
      <c r="AXX98" s="13"/>
      <c r="AXY98" s="13"/>
      <c r="AXZ98" s="13"/>
      <c r="AYA98" s="13"/>
      <c r="AYB98" s="13"/>
      <c r="AYC98" s="13"/>
      <c r="AYD98" s="13"/>
      <c r="AYE98" s="13"/>
      <c r="AYF98" s="13"/>
      <c r="AYG98" s="13"/>
      <c r="AYH98" s="13"/>
      <c r="AYI98" s="13"/>
      <c r="AYJ98" s="13"/>
      <c r="AYK98" s="13"/>
      <c r="AYL98" s="13"/>
      <c r="AYM98" s="13"/>
      <c r="AYN98" s="13"/>
      <c r="AYO98" s="13"/>
      <c r="AYP98" s="13"/>
      <c r="AYQ98" s="13"/>
      <c r="AYR98" s="13"/>
      <c r="AYS98" s="13"/>
      <c r="AYT98" s="13"/>
      <c r="AYU98" s="13"/>
      <c r="AYV98" s="13"/>
      <c r="AYW98" s="13"/>
      <c r="AYX98" s="13"/>
      <c r="AYY98" s="13"/>
      <c r="AYZ98" s="13"/>
      <c r="AZA98" s="13"/>
      <c r="AZB98" s="13"/>
      <c r="AZC98" s="13"/>
      <c r="AZD98" s="13"/>
      <c r="AZE98" s="13"/>
      <c r="AZF98" s="13"/>
      <c r="AZG98" s="13"/>
      <c r="AZH98" s="13"/>
      <c r="AZI98" s="13"/>
      <c r="AZJ98" s="13"/>
      <c r="AZK98" s="13"/>
      <c r="AZL98" s="13"/>
      <c r="AZM98" s="13"/>
      <c r="AZN98" s="13"/>
      <c r="AZO98" s="13"/>
      <c r="AZP98" s="13"/>
      <c r="AZQ98" s="13"/>
      <c r="AZR98" s="13"/>
      <c r="AZS98" s="13"/>
      <c r="AZT98" s="13"/>
      <c r="AZU98" s="13"/>
      <c r="AZV98" s="13"/>
      <c r="AZW98" s="13"/>
      <c r="AZX98" s="13"/>
      <c r="AZY98" s="13"/>
      <c r="AZZ98" s="13"/>
      <c r="BAA98" s="13"/>
      <c r="BAB98" s="13"/>
      <c r="BAC98" s="13"/>
      <c r="BAD98" s="13"/>
      <c r="BAE98" s="13"/>
      <c r="BAF98" s="13"/>
      <c r="BAG98" s="13"/>
      <c r="BAH98" s="13"/>
      <c r="BAI98" s="13"/>
      <c r="BAJ98" s="13"/>
      <c r="BAK98" s="13"/>
      <c r="BAL98" s="13"/>
      <c r="BAM98" s="13"/>
      <c r="BAN98" s="13"/>
      <c r="BAO98" s="13"/>
      <c r="BAP98" s="13"/>
      <c r="BAQ98" s="13"/>
      <c r="BAR98" s="13"/>
      <c r="BAS98" s="13"/>
      <c r="BAT98" s="13"/>
      <c r="BAU98" s="13"/>
      <c r="BAV98" s="13"/>
      <c r="BAW98" s="13"/>
      <c r="BAX98" s="13"/>
      <c r="BAY98" s="13"/>
      <c r="BAZ98" s="13"/>
      <c r="BBA98" s="13"/>
      <c r="BBB98" s="13"/>
      <c r="BBC98" s="13"/>
      <c r="BBD98" s="13"/>
      <c r="BBE98" s="13"/>
      <c r="BBF98" s="13"/>
      <c r="BBG98" s="13"/>
      <c r="BBH98" s="13"/>
      <c r="BBI98" s="13"/>
      <c r="BBJ98" s="13"/>
      <c r="BBK98" s="13"/>
      <c r="BBL98" s="13"/>
      <c r="BBM98" s="13"/>
      <c r="BBN98" s="13"/>
      <c r="BBO98" s="13"/>
      <c r="BBP98" s="13"/>
      <c r="BBQ98" s="13"/>
      <c r="BBR98" s="13"/>
      <c r="BBS98" s="13"/>
      <c r="BBT98" s="13"/>
      <c r="BBU98" s="13"/>
      <c r="BBV98" s="13"/>
      <c r="BBW98" s="13"/>
      <c r="BBX98" s="13"/>
      <c r="BBY98" s="13"/>
      <c r="BBZ98" s="13"/>
      <c r="BCA98" s="13"/>
      <c r="BCB98" s="13"/>
      <c r="BCC98" s="13"/>
      <c r="BCD98" s="13"/>
      <c r="BCE98" s="13"/>
      <c r="BCF98" s="13"/>
      <c r="BCG98" s="13"/>
      <c r="BCH98" s="13"/>
      <c r="BCI98" s="13"/>
      <c r="BCJ98" s="13"/>
      <c r="BCK98" s="13"/>
      <c r="BCL98" s="13"/>
      <c r="BCM98" s="13"/>
      <c r="BCN98" s="13"/>
      <c r="BCO98" s="13"/>
      <c r="BCP98" s="13"/>
      <c r="BCQ98" s="13"/>
      <c r="BCR98" s="13"/>
      <c r="BCS98" s="13"/>
      <c r="BCT98" s="13"/>
      <c r="BCU98" s="13"/>
      <c r="BCV98" s="13"/>
      <c r="BCW98" s="13"/>
      <c r="BCX98" s="13"/>
      <c r="BCY98" s="13"/>
      <c r="BCZ98" s="13"/>
      <c r="BDA98" s="13"/>
      <c r="BDB98" s="13"/>
      <c r="BDC98" s="13"/>
      <c r="BDD98" s="13"/>
      <c r="BDE98" s="13"/>
      <c r="BDF98" s="13"/>
      <c r="BDG98" s="13"/>
      <c r="BDH98" s="13"/>
      <c r="BDI98" s="13"/>
      <c r="BDJ98" s="13"/>
      <c r="BDK98" s="13"/>
      <c r="BDL98" s="13"/>
      <c r="BDM98" s="13"/>
      <c r="BDN98" s="13"/>
      <c r="BDO98" s="13"/>
      <c r="BDP98" s="13"/>
      <c r="BDQ98" s="13"/>
      <c r="BDR98" s="13"/>
      <c r="BDS98" s="13"/>
      <c r="BDT98" s="13"/>
      <c r="BDU98" s="13"/>
      <c r="BDV98" s="13"/>
      <c r="BDW98" s="13"/>
      <c r="BDX98" s="13"/>
      <c r="BDY98" s="13"/>
      <c r="BDZ98" s="13"/>
      <c r="BEA98" s="13"/>
      <c r="BEB98" s="13"/>
      <c r="BEC98" s="13"/>
      <c r="BED98" s="13"/>
      <c r="BEE98" s="13"/>
      <c r="BEF98" s="13"/>
      <c r="BEG98" s="13"/>
      <c r="BEH98" s="13"/>
      <c r="BEI98" s="13"/>
      <c r="BEJ98" s="13"/>
      <c r="BEK98" s="13"/>
      <c r="BEL98" s="13"/>
      <c r="BEM98" s="13"/>
      <c r="BEN98" s="13"/>
      <c r="BEO98" s="13"/>
      <c r="BEP98" s="13"/>
      <c r="BEQ98" s="13"/>
      <c r="BER98" s="13"/>
      <c r="BES98" s="13"/>
      <c r="BET98" s="13"/>
      <c r="BEU98" s="13"/>
      <c r="BEV98" s="13"/>
      <c r="BEW98" s="13"/>
      <c r="BEX98" s="13"/>
      <c r="BEY98" s="13"/>
      <c r="BEZ98" s="13"/>
      <c r="BFA98" s="13"/>
      <c r="BFB98" s="13"/>
      <c r="BFC98" s="13"/>
      <c r="BFD98" s="13"/>
      <c r="BFE98" s="13"/>
      <c r="BFF98" s="13"/>
      <c r="BFG98" s="13"/>
      <c r="BFH98" s="13"/>
      <c r="BFI98" s="13"/>
      <c r="BFJ98" s="13"/>
      <c r="BFK98" s="13"/>
      <c r="BFL98" s="13"/>
      <c r="BFM98" s="13"/>
      <c r="BFN98" s="13"/>
      <c r="BFO98" s="13"/>
      <c r="BFP98" s="13"/>
      <c r="BFQ98" s="13"/>
      <c r="BFR98" s="13"/>
      <c r="BFS98" s="13"/>
      <c r="BFT98" s="13"/>
      <c r="BFU98" s="13"/>
      <c r="BFV98" s="13"/>
      <c r="BFW98" s="13"/>
      <c r="BFX98" s="13"/>
      <c r="BFY98" s="13"/>
      <c r="BFZ98" s="13"/>
      <c r="BGA98" s="13"/>
      <c r="BGB98" s="13"/>
      <c r="BGC98" s="13"/>
      <c r="BGD98" s="13"/>
      <c r="BGE98" s="13"/>
      <c r="BGF98" s="13"/>
      <c r="BGG98" s="13"/>
      <c r="BGH98" s="13"/>
      <c r="BGI98" s="13"/>
      <c r="BGJ98" s="13"/>
      <c r="BGK98" s="13"/>
      <c r="BGL98" s="13"/>
      <c r="BGM98" s="13"/>
      <c r="BGN98" s="13"/>
      <c r="BGO98" s="13"/>
      <c r="BGP98" s="13"/>
      <c r="BGQ98" s="13"/>
      <c r="BGR98" s="13"/>
      <c r="BGS98" s="13"/>
      <c r="BGT98" s="13"/>
      <c r="BGU98" s="13"/>
      <c r="BGV98" s="13"/>
      <c r="BGW98" s="13"/>
      <c r="BGX98" s="13"/>
      <c r="BGY98" s="13"/>
      <c r="BGZ98" s="13"/>
      <c r="BHA98" s="13"/>
      <c r="BHB98" s="13"/>
      <c r="BHC98" s="13"/>
      <c r="BHD98" s="13"/>
      <c r="BHE98" s="13"/>
      <c r="BHF98" s="13"/>
      <c r="BHG98" s="13"/>
      <c r="BHH98" s="13"/>
      <c r="BHI98" s="13"/>
      <c r="BHJ98" s="13"/>
      <c r="BHK98" s="13"/>
      <c r="BHL98" s="13"/>
      <c r="BHM98" s="13"/>
      <c r="BHN98" s="13"/>
      <c r="BHO98" s="13"/>
      <c r="BHP98" s="13"/>
      <c r="BHQ98" s="13"/>
      <c r="BHR98" s="13"/>
      <c r="BHS98" s="13"/>
      <c r="BHT98" s="13"/>
      <c r="BHU98" s="13"/>
      <c r="BHV98" s="13"/>
      <c r="BHW98" s="13"/>
      <c r="BHX98" s="13"/>
      <c r="BHY98" s="13"/>
      <c r="BHZ98" s="13"/>
      <c r="BIA98" s="13"/>
      <c r="BIB98" s="13"/>
      <c r="BIC98" s="13"/>
      <c r="BID98" s="13"/>
      <c r="BIE98" s="13"/>
      <c r="BIF98" s="13"/>
      <c r="BIG98" s="13"/>
      <c r="BIH98" s="13"/>
      <c r="BII98" s="13"/>
      <c r="BIJ98" s="13"/>
      <c r="BIK98" s="13"/>
      <c r="BIL98" s="13"/>
      <c r="BIM98" s="13"/>
      <c r="BIN98" s="13"/>
      <c r="BIO98" s="13"/>
      <c r="BIP98" s="13"/>
      <c r="BIQ98" s="13"/>
      <c r="BIR98" s="13"/>
      <c r="BIS98" s="13"/>
      <c r="BIT98" s="13"/>
      <c r="BIU98" s="13"/>
      <c r="BIV98" s="13"/>
      <c r="BIW98" s="13"/>
      <c r="BIX98" s="13"/>
      <c r="BIY98" s="13"/>
      <c r="BIZ98" s="13"/>
      <c r="BJA98" s="13"/>
      <c r="BJB98" s="13"/>
      <c r="BJC98" s="13"/>
      <c r="BJD98" s="13"/>
      <c r="BJE98" s="13"/>
      <c r="BJF98" s="13"/>
      <c r="BJG98" s="13"/>
      <c r="BJH98" s="13"/>
      <c r="BJI98" s="13"/>
      <c r="BJJ98" s="13"/>
      <c r="BJK98" s="13"/>
      <c r="BJL98" s="13"/>
      <c r="BJM98" s="13"/>
      <c r="BJN98" s="13"/>
      <c r="BJO98" s="13"/>
      <c r="BJP98" s="13"/>
      <c r="BJQ98" s="13"/>
      <c r="BJR98" s="13"/>
      <c r="BJS98" s="13"/>
      <c r="BJT98" s="13"/>
      <c r="BJU98" s="13"/>
      <c r="BJV98" s="13"/>
      <c r="BJW98" s="13"/>
      <c r="BJX98" s="13"/>
      <c r="BJY98" s="13"/>
      <c r="BJZ98" s="13"/>
      <c r="BKA98" s="13"/>
      <c r="BKB98" s="13"/>
      <c r="BKC98" s="13"/>
      <c r="BKD98" s="13"/>
      <c r="BKE98" s="13"/>
      <c r="BKF98" s="13"/>
      <c r="BKG98" s="13"/>
      <c r="BKH98" s="13"/>
      <c r="BKI98" s="13"/>
      <c r="BKJ98" s="13"/>
      <c r="BKK98" s="13"/>
      <c r="BKL98" s="13"/>
      <c r="BKM98" s="13"/>
      <c r="BKN98" s="13"/>
      <c r="BKO98" s="13"/>
      <c r="BKP98" s="13"/>
      <c r="BKQ98" s="13"/>
      <c r="BKR98" s="13"/>
      <c r="BKS98" s="13"/>
      <c r="BKT98" s="13"/>
      <c r="BKU98" s="13"/>
      <c r="BKV98" s="13"/>
      <c r="BKW98" s="13"/>
      <c r="BKX98" s="13"/>
      <c r="BKY98" s="13"/>
      <c r="BKZ98" s="13"/>
      <c r="BLA98" s="13"/>
      <c r="BLB98" s="13"/>
      <c r="BLC98" s="13"/>
      <c r="BLD98" s="13"/>
      <c r="BLE98" s="13"/>
      <c r="BLF98" s="13"/>
      <c r="BLG98" s="13"/>
      <c r="BLH98" s="13"/>
      <c r="BLI98" s="13"/>
      <c r="BLJ98" s="13"/>
      <c r="BLK98" s="13"/>
      <c r="BLL98" s="13"/>
      <c r="BLM98" s="13"/>
      <c r="BLN98" s="13"/>
      <c r="BLO98" s="13"/>
      <c r="BLP98" s="13"/>
      <c r="BLQ98" s="13"/>
      <c r="BLR98" s="13"/>
      <c r="BLS98" s="13"/>
      <c r="BLT98" s="13"/>
      <c r="BLU98" s="13"/>
      <c r="BLV98" s="13"/>
      <c r="BLW98" s="13"/>
      <c r="BLX98" s="13"/>
      <c r="BLY98" s="13"/>
      <c r="BLZ98" s="13"/>
      <c r="BMA98" s="13"/>
      <c r="BMB98" s="13"/>
      <c r="BMC98" s="13"/>
      <c r="BMD98" s="13"/>
      <c r="BME98" s="13"/>
      <c r="BMF98" s="13"/>
      <c r="BMG98" s="13"/>
      <c r="BMH98" s="13"/>
      <c r="BMI98" s="13"/>
      <c r="BMJ98" s="13"/>
      <c r="BMK98" s="13"/>
      <c r="BML98" s="13"/>
      <c r="BMM98" s="13"/>
      <c r="BMN98" s="13"/>
      <c r="BMO98" s="13"/>
      <c r="BMP98" s="13"/>
      <c r="BMQ98" s="13"/>
      <c r="BMR98" s="13"/>
      <c r="BMS98" s="13"/>
      <c r="BMT98" s="13"/>
      <c r="BMU98" s="13"/>
      <c r="BMV98" s="13"/>
      <c r="BMW98" s="13"/>
      <c r="BMX98" s="13"/>
      <c r="BMY98" s="13"/>
      <c r="BMZ98" s="13"/>
      <c r="BNA98" s="13"/>
      <c r="BNB98" s="13"/>
      <c r="BNC98" s="13"/>
      <c r="BND98" s="13"/>
      <c r="BNE98" s="13"/>
      <c r="BNF98" s="13"/>
      <c r="BNG98" s="13"/>
      <c r="BNH98" s="13"/>
      <c r="BNI98" s="13"/>
      <c r="BNJ98" s="13"/>
      <c r="BNK98" s="13"/>
      <c r="BNL98" s="13"/>
      <c r="BNM98" s="13"/>
      <c r="BNN98" s="13"/>
      <c r="BNO98" s="13"/>
      <c r="BNP98" s="13"/>
      <c r="BNQ98" s="13"/>
      <c r="BNR98" s="13"/>
      <c r="BNS98" s="13"/>
      <c r="BNT98" s="13"/>
      <c r="BNU98" s="13"/>
      <c r="BNV98" s="13"/>
      <c r="BNW98" s="13"/>
      <c r="BNX98" s="13"/>
      <c r="BNY98" s="13"/>
      <c r="BNZ98" s="13"/>
      <c r="BOA98" s="13"/>
      <c r="BOB98" s="13"/>
      <c r="BOC98" s="13"/>
      <c r="BOD98" s="13"/>
      <c r="BOE98" s="13"/>
      <c r="BOF98" s="13"/>
      <c r="BOG98" s="13"/>
      <c r="BOH98" s="13"/>
      <c r="BOI98" s="13"/>
      <c r="BOJ98" s="13"/>
      <c r="BOK98" s="13"/>
      <c r="BOL98" s="13"/>
      <c r="BOM98" s="13"/>
      <c r="BON98" s="13"/>
      <c r="BOO98" s="13"/>
      <c r="BOP98" s="13"/>
      <c r="BOQ98" s="13"/>
      <c r="BOR98" s="13"/>
      <c r="BOS98" s="13"/>
      <c r="BOT98" s="13"/>
      <c r="BOU98" s="13"/>
      <c r="BOV98" s="13"/>
      <c r="BOW98" s="13"/>
      <c r="BOX98" s="13"/>
      <c r="BOY98" s="13"/>
      <c r="BOZ98" s="13"/>
      <c r="BPA98" s="13"/>
      <c r="BPB98" s="13"/>
      <c r="BPC98" s="13"/>
      <c r="BPD98" s="13"/>
      <c r="BPE98" s="13"/>
      <c r="BPF98" s="13"/>
      <c r="BPG98" s="13"/>
      <c r="BPH98" s="13"/>
      <c r="BPI98" s="13"/>
      <c r="BPJ98" s="13"/>
      <c r="BPK98" s="13"/>
      <c r="BPL98" s="13"/>
      <c r="BPM98" s="13"/>
      <c r="BPN98" s="13"/>
      <c r="BPO98" s="13"/>
      <c r="BPP98" s="13"/>
      <c r="BPQ98" s="13"/>
      <c r="BPR98" s="13"/>
      <c r="BPS98" s="13"/>
      <c r="BPT98" s="13"/>
      <c r="BPU98" s="13"/>
      <c r="BPV98" s="13"/>
      <c r="BPW98" s="13"/>
      <c r="BPX98" s="13"/>
      <c r="BPY98" s="13"/>
      <c r="BPZ98" s="13"/>
      <c r="BQA98" s="13"/>
      <c r="BQB98" s="13"/>
      <c r="BQC98" s="13"/>
      <c r="BQD98" s="13"/>
      <c r="BQE98" s="13"/>
      <c r="BQF98" s="13"/>
      <c r="BQG98" s="13"/>
      <c r="BQH98" s="13"/>
      <c r="BQI98" s="13"/>
      <c r="BQJ98" s="13"/>
      <c r="BQK98" s="13"/>
      <c r="BQL98" s="13"/>
      <c r="BQM98" s="13"/>
      <c r="BQN98" s="13"/>
      <c r="BQO98" s="13"/>
      <c r="BQP98" s="13"/>
      <c r="BQQ98" s="13"/>
      <c r="BQR98" s="13"/>
      <c r="BQS98" s="13"/>
      <c r="BQT98" s="13"/>
      <c r="BQU98" s="13"/>
      <c r="BQV98" s="13"/>
      <c r="BQW98" s="13"/>
      <c r="BQX98" s="13"/>
      <c r="BQY98" s="13"/>
      <c r="BQZ98" s="13"/>
      <c r="BRA98" s="13"/>
      <c r="BRB98" s="13"/>
      <c r="BRC98" s="13"/>
      <c r="BRD98" s="13"/>
      <c r="BRE98" s="13"/>
      <c r="BRF98" s="13"/>
      <c r="BRG98" s="13"/>
      <c r="BRH98" s="13"/>
      <c r="BRI98" s="13"/>
      <c r="BRJ98" s="13"/>
      <c r="BRK98" s="13"/>
      <c r="BRL98" s="13"/>
      <c r="BRM98" s="13"/>
      <c r="BRN98" s="13"/>
      <c r="BRO98" s="13"/>
      <c r="BRP98" s="13"/>
      <c r="BRQ98" s="13"/>
      <c r="BRR98" s="13"/>
      <c r="BRS98" s="13"/>
      <c r="BRT98" s="13"/>
      <c r="BRU98" s="13"/>
      <c r="BRV98" s="13"/>
      <c r="BRW98" s="13"/>
      <c r="BRX98" s="13"/>
      <c r="BRY98" s="13"/>
      <c r="BRZ98" s="13"/>
      <c r="BSA98" s="13"/>
      <c r="BSB98" s="13"/>
      <c r="BSC98" s="13"/>
      <c r="BSD98" s="13"/>
      <c r="BSE98" s="13"/>
      <c r="BSF98" s="13"/>
      <c r="BSG98" s="13"/>
      <c r="BSH98" s="13"/>
      <c r="BSI98" s="13"/>
      <c r="BSJ98" s="13"/>
      <c r="BSK98" s="13"/>
      <c r="BSL98" s="13"/>
      <c r="BSM98" s="13"/>
      <c r="BSN98" s="13"/>
      <c r="BSO98" s="13"/>
      <c r="BSP98" s="13"/>
      <c r="BSQ98" s="13"/>
      <c r="BSR98" s="13"/>
      <c r="BSS98" s="13"/>
      <c r="BST98" s="13"/>
      <c r="BSU98" s="13"/>
      <c r="BSV98" s="13"/>
      <c r="BSW98" s="13"/>
      <c r="BSX98" s="13"/>
      <c r="BSY98" s="13"/>
      <c r="BSZ98" s="13"/>
      <c r="BTA98" s="13"/>
      <c r="BTB98" s="13"/>
      <c r="BTC98" s="13"/>
      <c r="BTD98" s="13"/>
      <c r="BTE98" s="13"/>
      <c r="BTF98" s="13"/>
      <c r="BTG98" s="13"/>
      <c r="BTH98" s="13"/>
      <c r="BTI98" s="13"/>
      <c r="BTJ98" s="13"/>
      <c r="BTK98" s="13"/>
      <c r="BTL98" s="13"/>
      <c r="BTM98" s="13"/>
      <c r="BTN98" s="13"/>
      <c r="BTO98" s="13"/>
      <c r="BTP98" s="13"/>
      <c r="BTQ98" s="13"/>
      <c r="BTR98" s="13"/>
      <c r="BTS98" s="13"/>
      <c r="BTT98" s="13"/>
      <c r="BTU98" s="13"/>
      <c r="BTV98" s="13"/>
      <c r="BTW98" s="13"/>
      <c r="BTX98" s="13"/>
      <c r="BTY98" s="13"/>
      <c r="BTZ98" s="13"/>
      <c r="BUA98" s="13"/>
      <c r="BUB98" s="13"/>
      <c r="BUC98" s="13"/>
      <c r="BUD98" s="13"/>
      <c r="BUE98" s="13"/>
      <c r="BUF98" s="13"/>
      <c r="BUG98" s="13"/>
      <c r="BUH98" s="13"/>
      <c r="BUI98" s="13"/>
      <c r="BUJ98" s="13"/>
      <c r="BUK98" s="13"/>
      <c r="BUL98" s="13"/>
      <c r="BUM98" s="13"/>
      <c r="BUN98" s="13"/>
      <c r="BUO98" s="13"/>
      <c r="BUP98" s="13"/>
      <c r="BUQ98" s="13"/>
      <c r="BUR98" s="13"/>
      <c r="BUS98" s="13"/>
      <c r="BUT98" s="13"/>
      <c r="BUU98" s="13"/>
      <c r="BUV98" s="13"/>
      <c r="BUW98" s="13"/>
      <c r="BUX98" s="13"/>
      <c r="BUY98" s="13"/>
      <c r="BUZ98" s="13"/>
      <c r="BVA98" s="13"/>
      <c r="BVB98" s="13"/>
      <c r="BVC98" s="13"/>
      <c r="BVD98" s="13"/>
      <c r="BVE98" s="13"/>
      <c r="BVF98" s="13"/>
      <c r="BVG98" s="13"/>
      <c r="BVH98" s="13"/>
      <c r="BVI98" s="13"/>
      <c r="BVJ98" s="13"/>
      <c r="BVK98" s="13"/>
      <c r="BVL98" s="13"/>
      <c r="BVM98" s="13"/>
      <c r="BVN98" s="13"/>
      <c r="BVO98" s="13"/>
      <c r="BVP98" s="13"/>
      <c r="BVQ98" s="13"/>
      <c r="BVR98" s="13"/>
      <c r="BVS98" s="13"/>
      <c r="BVT98" s="13"/>
      <c r="BVU98" s="13"/>
      <c r="BVV98" s="13"/>
      <c r="BVW98" s="13"/>
      <c r="BVX98" s="13"/>
      <c r="BVY98" s="13"/>
      <c r="BVZ98" s="13"/>
      <c r="BWA98" s="13"/>
      <c r="BWB98" s="13"/>
      <c r="BWC98" s="13"/>
      <c r="BWD98" s="13"/>
      <c r="BWE98" s="13"/>
      <c r="BWF98" s="13"/>
      <c r="BWG98" s="13"/>
      <c r="BWH98" s="13"/>
      <c r="BWI98" s="13"/>
      <c r="BWJ98" s="13"/>
      <c r="BWK98" s="13"/>
      <c r="BWL98" s="13"/>
      <c r="BWM98" s="13"/>
      <c r="BWN98" s="13"/>
      <c r="BWO98" s="13"/>
      <c r="BWP98" s="13"/>
      <c r="BWQ98" s="13"/>
      <c r="BWR98" s="13"/>
      <c r="BWS98" s="13"/>
      <c r="BWT98" s="13"/>
      <c r="BWU98" s="13"/>
      <c r="BWV98" s="13"/>
      <c r="BWW98" s="13"/>
      <c r="BWX98" s="13"/>
      <c r="BWY98" s="13"/>
      <c r="BWZ98" s="13"/>
      <c r="BXA98" s="13"/>
      <c r="BXB98" s="13"/>
      <c r="BXC98" s="13"/>
      <c r="BXD98" s="13"/>
      <c r="BXE98" s="13"/>
      <c r="BXF98" s="13"/>
      <c r="BXG98" s="13"/>
      <c r="BXH98" s="13"/>
      <c r="BXI98" s="13"/>
      <c r="BXJ98" s="13"/>
      <c r="BXK98" s="13"/>
      <c r="BXL98" s="13"/>
      <c r="BXM98" s="13"/>
      <c r="BXN98" s="13"/>
      <c r="BXO98" s="13"/>
      <c r="BXP98" s="13"/>
      <c r="BXQ98" s="13"/>
      <c r="BXR98" s="13"/>
      <c r="BXS98" s="13"/>
      <c r="BXT98" s="13"/>
      <c r="BXU98" s="13"/>
      <c r="BXV98" s="13"/>
      <c r="BXW98" s="13"/>
      <c r="BXX98" s="13"/>
      <c r="BXY98" s="13"/>
      <c r="BXZ98" s="13"/>
      <c r="BYA98" s="13"/>
      <c r="BYB98" s="13"/>
      <c r="BYC98" s="13"/>
      <c r="BYD98" s="13"/>
      <c r="BYE98" s="13"/>
      <c r="BYF98" s="13"/>
      <c r="BYG98" s="13"/>
      <c r="BYH98" s="13"/>
      <c r="BYI98" s="13"/>
      <c r="BYJ98" s="13"/>
      <c r="BYK98" s="13"/>
      <c r="BYL98" s="13"/>
      <c r="BYM98" s="13"/>
      <c r="BYN98" s="13"/>
      <c r="BYO98" s="13"/>
      <c r="BYP98" s="13"/>
      <c r="BYQ98" s="13"/>
      <c r="BYR98" s="13"/>
      <c r="BYS98" s="13"/>
      <c r="BYT98" s="13"/>
      <c r="BYU98" s="13"/>
      <c r="BYV98" s="13"/>
      <c r="BYW98" s="13"/>
      <c r="BYX98" s="13"/>
      <c r="BYY98" s="13"/>
      <c r="BYZ98" s="13"/>
      <c r="BZA98" s="13"/>
      <c r="BZB98" s="13"/>
      <c r="BZC98" s="13"/>
      <c r="BZD98" s="13"/>
      <c r="BZE98" s="13"/>
      <c r="BZF98" s="13"/>
      <c r="BZG98" s="13"/>
      <c r="BZH98" s="13"/>
      <c r="BZI98" s="13"/>
      <c r="BZJ98" s="13"/>
      <c r="BZK98" s="13"/>
      <c r="BZL98" s="13"/>
      <c r="BZM98" s="13"/>
      <c r="BZN98" s="13"/>
      <c r="BZO98" s="13"/>
      <c r="BZP98" s="13"/>
      <c r="BZQ98" s="13"/>
      <c r="BZR98" s="13"/>
      <c r="BZS98" s="13"/>
      <c r="BZT98" s="13"/>
      <c r="BZU98" s="13"/>
      <c r="BZV98" s="13"/>
      <c r="BZW98" s="13"/>
      <c r="BZX98" s="13"/>
      <c r="BZY98" s="13"/>
      <c r="BZZ98" s="13"/>
      <c r="CAA98" s="13"/>
      <c r="CAB98" s="13"/>
      <c r="CAC98" s="13"/>
      <c r="CAD98" s="13"/>
      <c r="CAE98" s="13"/>
      <c r="CAF98" s="13"/>
      <c r="CAG98" s="13"/>
      <c r="CAH98" s="13"/>
      <c r="CAI98" s="13"/>
      <c r="CAJ98" s="13"/>
      <c r="CAK98" s="13"/>
      <c r="CAL98" s="13"/>
      <c r="CAM98" s="13"/>
      <c r="CAN98" s="13"/>
      <c r="CAO98" s="13"/>
      <c r="CAP98" s="13"/>
      <c r="CAQ98" s="13"/>
      <c r="CAR98" s="13"/>
      <c r="CAS98" s="13"/>
      <c r="CAT98" s="13"/>
      <c r="CAU98" s="13"/>
      <c r="CAV98" s="13"/>
      <c r="CAW98" s="13"/>
      <c r="CAX98" s="13"/>
      <c r="CAY98" s="13"/>
      <c r="CAZ98" s="13"/>
      <c r="CBA98" s="13"/>
      <c r="CBB98" s="13"/>
      <c r="CBC98" s="13"/>
      <c r="CBD98" s="13"/>
      <c r="CBE98" s="13"/>
      <c r="CBF98" s="13"/>
      <c r="CBG98" s="13"/>
      <c r="CBH98" s="13"/>
      <c r="CBI98" s="13"/>
      <c r="CBJ98" s="13"/>
      <c r="CBK98" s="13"/>
      <c r="CBL98" s="13"/>
      <c r="CBM98" s="13"/>
      <c r="CBN98" s="13"/>
      <c r="CBO98" s="13"/>
      <c r="CBP98" s="13"/>
      <c r="CBQ98" s="13"/>
      <c r="CBR98" s="13"/>
      <c r="CBS98" s="13"/>
      <c r="CBT98" s="13"/>
      <c r="CBU98" s="13"/>
      <c r="CBV98" s="13"/>
      <c r="CBW98" s="13"/>
      <c r="CBX98" s="13"/>
      <c r="CBY98" s="13"/>
      <c r="CBZ98" s="13"/>
      <c r="CCA98" s="13"/>
      <c r="CCB98" s="13"/>
      <c r="CCC98" s="13"/>
      <c r="CCD98" s="13"/>
      <c r="CCE98" s="13"/>
      <c r="CCF98" s="13"/>
      <c r="CCG98" s="13"/>
      <c r="CCH98" s="13"/>
      <c r="CCI98" s="13"/>
      <c r="CCJ98" s="13"/>
      <c r="CCK98" s="13"/>
      <c r="CCL98" s="13"/>
      <c r="CCM98" s="13"/>
      <c r="CCN98" s="13"/>
      <c r="CCO98" s="13"/>
      <c r="CCP98" s="13"/>
      <c r="CCQ98" s="13"/>
      <c r="CCR98" s="13"/>
      <c r="CCS98" s="13"/>
      <c r="CCT98" s="13"/>
      <c r="CCU98" s="13"/>
      <c r="CCV98" s="13"/>
      <c r="CCW98" s="13"/>
      <c r="CCX98" s="13"/>
      <c r="CCY98" s="13"/>
      <c r="CCZ98" s="13"/>
      <c r="CDA98" s="13"/>
      <c r="CDB98" s="13"/>
      <c r="CDC98" s="13"/>
      <c r="CDD98" s="13"/>
      <c r="CDE98" s="13"/>
      <c r="CDF98" s="13"/>
      <c r="CDG98" s="13"/>
      <c r="CDH98" s="13"/>
      <c r="CDI98" s="13"/>
      <c r="CDJ98" s="13"/>
      <c r="CDK98" s="13"/>
      <c r="CDL98" s="13"/>
      <c r="CDM98" s="13"/>
      <c r="CDN98" s="13"/>
      <c r="CDO98" s="13"/>
      <c r="CDP98" s="13"/>
      <c r="CDQ98" s="13"/>
      <c r="CDR98" s="13"/>
      <c r="CDS98" s="13"/>
      <c r="CDT98" s="13"/>
      <c r="CDU98" s="13"/>
      <c r="CDV98" s="13"/>
      <c r="CDW98" s="13"/>
      <c r="CDX98" s="13"/>
      <c r="CDY98" s="13"/>
      <c r="CDZ98" s="13"/>
      <c r="CEA98" s="13"/>
      <c r="CEB98" s="13"/>
      <c r="CEC98" s="13"/>
      <c r="CED98" s="13"/>
      <c r="CEE98" s="13"/>
      <c r="CEF98" s="13"/>
      <c r="CEG98" s="13"/>
      <c r="CEH98" s="13"/>
      <c r="CEI98" s="13"/>
      <c r="CEJ98" s="13"/>
      <c r="CEK98" s="13"/>
      <c r="CEL98" s="13"/>
      <c r="CEM98" s="13"/>
      <c r="CEN98" s="13"/>
      <c r="CEO98" s="13"/>
      <c r="CEP98" s="13"/>
      <c r="CEQ98" s="13"/>
      <c r="CER98" s="13"/>
      <c r="CES98" s="13"/>
      <c r="CET98" s="13"/>
      <c r="CEU98" s="13"/>
      <c r="CEV98" s="13"/>
      <c r="CEW98" s="13"/>
      <c r="CEX98" s="13"/>
      <c r="CEY98" s="13"/>
      <c r="CEZ98" s="13"/>
      <c r="CFA98" s="13"/>
      <c r="CFB98" s="13"/>
      <c r="CFC98" s="13"/>
      <c r="CFD98" s="13"/>
      <c r="CFE98" s="13"/>
      <c r="CFF98" s="13"/>
      <c r="CFG98" s="13"/>
      <c r="CFH98" s="13"/>
      <c r="CFI98" s="13"/>
      <c r="CFJ98" s="13"/>
      <c r="CFK98" s="13"/>
      <c r="CFL98" s="13"/>
      <c r="CFM98" s="13"/>
      <c r="CFN98" s="13"/>
      <c r="CFO98" s="13"/>
      <c r="CFP98" s="13"/>
      <c r="CFQ98" s="13"/>
      <c r="CFR98" s="13"/>
      <c r="CFS98" s="13"/>
      <c r="CFT98" s="13"/>
      <c r="CFU98" s="13"/>
      <c r="CFV98" s="13"/>
      <c r="CFW98" s="13"/>
      <c r="CFX98" s="13"/>
      <c r="CFY98" s="13"/>
      <c r="CFZ98" s="13"/>
      <c r="CGA98" s="13"/>
      <c r="CGB98" s="13"/>
      <c r="CGC98" s="13"/>
      <c r="CGD98" s="13"/>
      <c r="CGE98" s="13"/>
      <c r="CGF98" s="13"/>
      <c r="CGG98" s="13"/>
      <c r="CGH98" s="13"/>
      <c r="CGI98" s="13"/>
      <c r="CGJ98" s="13"/>
      <c r="CGK98" s="13"/>
      <c r="CGL98" s="13"/>
      <c r="CGM98" s="13"/>
      <c r="CGN98" s="13"/>
      <c r="CGO98" s="13"/>
      <c r="CGP98" s="13"/>
      <c r="CGQ98" s="13"/>
      <c r="CGR98" s="13"/>
      <c r="CGS98" s="13"/>
      <c r="CGT98" s="13"/>
      <c r="CGU98" s="13"/>
      <c r="CGV98" s="13"/>
      <c r="CGW98" s="13"/>
      <c r="CGX98" s="13"/>
      <c r="CGY98" s="13"/>
      <c r="CGZ98" s="13"/>
      <c r="CHA98" s="13"/>
      <c r="CHB98" s="13"/>
      <c r="CHC98" s="13"/>
      <c r="CHD98" s="13"/>
      <c r="CHE98" s="13"/>
      <c r="CHF98" s="13"/>
      <c r="CHG98" s="13"/>
      <c r="CHH98" s="13"/>
      <c r="CHI98" s="13"/>
      <c r="CHJ98" s="13"/>
      <c r="CHK98" s="13"/>
      <c r="CHL98" s="13"/>
      <c r="CHM98" s="13"/>
      <c r="CHN98" s="13"/>
      <c r="CHO98" s="13"/>
      <c r="CHP98" s="13"/>
      <c r="CHQ98" s="13"/>
      <c r="CHR98" s="13"/>
      <c r="CHS98" s="13"/>
      <c r="CHT98" s="13"/>
      <c r="CHU98" s="13"/>
      <c r="CHV98" s="13"/>
      <c r="CHW98" s="13"/>
      <c r="CHX98" s="13"/>
      <c r="CHY98" s="13"/>
      <c r="CHZ98" s="13"/>
      <c r="CIA98" s="13"/>
      <c r="CIB98" s="13"/>
      <c r="CIC98" s="13"/>
      <c r="CID98" s="13"/>
      <c r="CIE98" s="13"/>
      <c r="CIF98" s="13"/>
      <c r="CIG98" s="13"/>
      <c r="CIH98" s="13"/>
      <c r="CII98" s="13"/>
      <c r="CIJ98" s="13"/>
      <c r="CIK98" s="13"/>
      <c r="CIL98" s="13"/>
      <c r="CIM98" s="13"/>
      <c r="CIN98" s="13"/>
      <c r="CIO98" s="13"/>
      <c r="CIP98" s="13"/>
      <c r="CIQ98" s="13"/>
      <c r="CIR98" s="13"/>
      <c r="CIS98" s="13"/>
      <c r="CIT98" s="13"/>
      <c r="CIU98" s="13"/>
      <c r="CIV98" s="13"/>
      <c r="CIW98" s="13"/>
      <c r="CIX98" s="13"/>
      <c r="CIY98" s="13"/>
      <c r="CIZ98" s="13"/>
      <c r="CJA98" s="13"/>
      <c r="CJB98" s="13"/>
      <c r="CJC98" s="13"/>
      <c r="CJD98" s="13"/>
      <c r="CJE98" s="13"/>
      <c r="CJF98" s="13"/>
      <c r="CJG98" s="13"/>
      <c r="CJH98" s="13"/>
      <c r="CJI98" s="13"/>
      <c r="CJJ98" s="13"/>
      <c r="CJK98" s="13"/>
      <c r="CJL98" s="13"/>
      <c r="CJM98" s="13"/>
      <c r="CJN98" s="13"/>
      <c r="CJO98" s="13"/>
      <c r="CJP98" s="13"/>
      <c r="CJQ98" s="13"/>
      <c r="CJR98" s="13"/>
      <c r="CJS98" s="13"/>
      <c r="CJT98" s="13"/>
      <c r="CJU98" s="13"/>
      <c r="CJV98" s="13"/>
      <c r="CJW98" s="13"/>
      <c r="CJX98" s="13"/>
      <c r="CJY98" s="13"/>
      <c r="CJZ98" s="13"/>
      <c r="CKA98" s="13"/>
      <c r="CKB98" s="13"/>
      <c r="CKC98" s="13"/>
      <c r="CKD98" s="13"/>
      <c r="CKE98" s="13"/>
      <c r="CKF98" s="13"/>
      <c r="CKG98" s="13"/>
      <c r="CKH98" s="13"/>
      <c r="CKI98" s="13"/>
      <c r="CKJ98" s="13"/>
      <c r="CKK98" s="13"/>
      <c r="CKL98" s="13"/>
      <c r="CKM98" s="13"/>
      <c r="CKN98" s="13"/>
      <c r="CKO98" s="13"/>
      <c r="CKP98" s="13"/>
      <c r="CKQ98" s="13"/>
      <c r="CKR98" s="13"/>
      <c r="CKS98" s="13"/>
      <c r="CKT98" s="13"/>
      <c r="CKU98" s="13"/>
      <c r="CKV98" s="13"/>
      <c r="CKW98" s="13"/>
      <c r="CKX98" s="13"/>
      <c r="CKY98" s="13"/>
      <c r="CKZ98" s="13"/>
      <c r="CLA98" s="13"/>
      <c r="CLB98" s="13"/>
      <c r="CLC98" s="13"/>
      <c r="CLD98" s="13"/>
      <c r="CLE98" s="13"/>
      <c r="CLF98" s="13"/>
      <c r="CLG98" s="13"/>
      <c r="CLH98" s="13"/>
      <c r="CLI98" s="13"/>
      <c r="CLJ98" s="13"/>
      <c r="CLK98" s="13"/>
      <c r="CLL98" s="13"/>
      <c r="CLM98" s="13"/>
      <c r="CLN98" s="13"/>
      <c r="CLO98" s="13"/>
      <c r="CLP98" s="13"/>
      <c r="CLQ98" s="13"/>
      <c r="CLR98" s="13"/>
      <c r="CLS98" s="13"/>
      <c r="CLT98" s="13"/>
      <c r="CLU98" s="13"/>
      <c r="CLV98" s="13"/>
      <c r="CLW98" s="13"/>
      <c r="CLX98" s="13"/>
      <c r="CLY98" s="13"/>
      <c r="CLZ98" s="13"/>
      <c r="CMA98" s="13"/>
      <c r="CMB98" s="13"/>
      <c r="CMC98" s="13"/>
      <c r="CMD98" s="13"/>
      <c r="CME98" s="13"/>
      <c r="CMF98" s="13"/>
      <c r="CMG98" s="13"/>
      <c r="CMH98" s="13"/>
      <c r="CMI98" s="13"/>
      <c r="CMJ98" s="13"/>
      <c r="CMK98" s="13"/>
      <c r="CML98" s="13"/>
      <c r="CMM98" s="13"/>
      <c r="CMN98" s="13"/>
      <c r="CMO98" s="13"/>
      <c r="CMP98" s="13"/>
      <c r="CMQ98" s="13"/>
      <c r="CMR98" s="13"/>
      <c r="CMS98" s="13"/>
      <c r="CMT98" s="13"/>
      <c r="CMU98" s="13"/>
      <c r="CMV98" s="13"/>
      <c r="CMW98" s="13"/>
      <c r="CMX98" s="13"/>
      <c r="CMY98" s="13"/>
      <c r="CMZ98" s="13"/>
      <c r="CNA98" s="13"/>
      <c r="CNB98" s="13"/>
      <c r="CNC98" s="13"/>
      <c r="CND98" s="13"/>
      <c r="CNE98" s="13"/>
      <c r="CNF98" s="13"/>
      <c r="CNG98" s="13"/>
      <c r="CNH98" s="13"/>
      <c r="CNI98" s="13"/>
      <c r="CNJ98" s="13"/>
      <c r="CNK98" s="13"/>
      <c r="CNL98" s="13"/>
      <c r="CNM98" s="13"/>
      <c r="CNN98" s="13"/>
      <c r="CNO98" s="13"/>
      <c r="CNP98" s="13"/>
      <c r="CNQ98" s="13"/>
      <c r="CNR98" s="13"/>
      <c r="CNS98" s="13"/>
      <c r="CNT98" s="13"/>
      <c r="CNU98" s="13"/>
      <c r="CNV98" s="13"/>
      <c r="CNW98" s="13"/>
      <c r="CNX98" s="13"/>
      <c r="CNY98" s="13"/>
      <c r="CNZ98" s="13"/>
      <c r="COA98" s="13"/>
      <c r="COB98" s="13"/>
      <c r="COC98" s="13"/>
      <c r="COD98" s="13"/>
      <c r="COE98" s="13"/>
      <c r="COF98" s="13"/>
      <c r="COG98" s="13"/>
      <c r="COH98" s="13"/>
      <c r="COI98" s="13"/>
      <c r="COJ98" s="13"/>
      <c r="COK98" s="13"/>
      <c r="COL98" s="13"/>
      <c r="COM98" s="13"/>
      <c r="CON98" s="13"/>
      <c r="COO98" s="13"/>
      <c r="COP98" s="13"/>
      <c r="COQ98" s="13"/>
      <c r="COR98" s="13"/>
      <c r="COS98" s="13"/>
      <c r="COT98" s="13"/>
      <c r="COU98" s="13"/>
      <c r="COV98" s="13"/>
      <c r="COW98" s="13"/>
      <c r="COX98" s="13"/>
      <c r="COY98" s="13"/>
      <c r="COZ98" s="13"/>
      <c r="CPA98" s="13"/>
      <c r="CPB98" s="13"/>
      <c r="CPC98" s="13"/>
      <c r="CPD98" s="13"/>
      <c r="CPE98" s="13"/>
      <c r="CPF98" s="13"/>
      <c r="CPG98" s="13"/>
      <c r="CPH98" s="13"/>
      <c r="CPI98" s="13"/>
      <c r="CPJ98" s="13"/>
      <c r="CPK98" s="13"/>
      <c r="CPL98" s="13"/>
      <c r="CPM98" s="13"/>
      <c r="CPN98" s="13"/>
      <c r="CPO98" s="13"/>
      <c r="CPP98" s="13"/>
      <c r="CPQ98" s="13"/>
      <c r="CPR98" s="13"/>
      <c r="CPS98" s="13"/>
      <c r="CPT98" s="13"/>
      <c r="CPU98" s="13"/>
      <c r="CPV98" s="13"/>
      <c r="CPW98" s="13"/>
      <c r="CPX98" s="13"/>
      <c r="CPY98" s="13"/>
      <c r="CPZ98" s="13"/>
      <c r="CQA98" s="13"/>
      <c r="CQB98" s="13"/>
      <c r="CQC98" s="13"/>
      <c r="CQD98" s="13"/>
      <c r="CQE98" s="13"/>
      <c r="CQF98" s="13"/>
      <c r="CQG98" s="13"/>
      <c r="CQH98" s="13"/>
      <c r="CQI98" s="13"/>
      <c r="CQJ98" s="13"/>
      <c r="CQK98" s="13"/>
      <c r="CQL98" s="13"/>
      <c r="CQM98" s="13"/>
      <c r="CQN98" s="13"/>
      <c r="CQO98" s="13"/>
      <c r="CQP98" s="13"/>
      <c r="CQQ98" s="13"/>
      <c r="CQR98" s="13"/>
      <c r="CQS98" s="13"/>
      <c r="CQT98" s="13"/>
      <c r="CQU98" s="13"/>
      <c r="CQV98" s="13"/>
      <c r="CQW98" s="13"/>
      <c r="CQX98" s="13"/>
      <c r="CQY98" s="13"/>
      <c r="CQZ98" s="13"/>
      <c r="CRA98" s="13"/>
      <c r="CRB98" s="13"/>
      <c r="CRC98" s="13"/>
      <c r="CRD98" s="13"/>
      <c r="CRE98" s="13"/>
      <c r="CRF98" s="13"/>
      <c r="CRG98" s="13"/>
      <c r="CRH98" s="13"/>
      <c r="CRI98" s="13"/>
      <c r="CRJ98" s="13"/>
      <c r="CRK98" s="13"/>
      <c r="CRL98" s="13"/>
      <c r="CRM98" s="13"/>
      <c r="CRN98" s="13"/>
      <c r="CRO98" s="13"/>
      <c r="CRP98" s="13"/>
      <c r="CRQ98" s="13"/>
      <c r="CRR98" s="13"/>
      <c r="CRS98" s="13"/>
      <c r="CRT98" s="13"/>
      <c r="CRU98" s="13"/>
      <c r="CRV98" s="13"/>
      <c r="CRW98" s="13"/>
      <c r="CRX98" s="13"/>
      <c r="CRY98" s="13"/>
      <c r="CRZ98" s="13"/>
      <c r="CSA98" s="13"/>
      <c r="CSB98" s="13"/>
      <c r="CSC98" s="13"/>
      <c r="CSD98" s="13"/>
      <c r="CSE98" s="13"/>
      <c r="CSF98" s="13"/>
      <c r="CSG98" s="13"/>
      <c r="CSH98" s="13"/>
      <c r="CSI98" s="13"/>
      <c r="CSJ98" s="13"/>
      <c r="CSK98" s="13"/>
      <c r="CSL98" s="13"/>
      <c r="CSM98" s="13"/>
      <c r="CSN98" s="13"/>
      <c r="CSO98" s="13"/>
      <c r="CSP98" s="13"/>
      <c r="CSQ98" s="13"/>
      <c r="CSR98" s="13"/>
      <c r="CSS98" s="13"/>
      <c r="CST98" s="13"/>
      <c r="CSU98" s="13"/>
      <c r="CSV98" s="13"/>
      <c r="CSW98" s="13"/>
      <c r="CSX98" s="13"/>
      <c r="CSY98" s="13"/>
      <c r="CSZ98" s="13"/>
      <c r="CTA98" s="13"/>
      <c r="CTB98" s="13"/>
      <c r="CTC98" s="13"/>
      <c r="CTD98" s="13"/>
      <c r="CTE98" s="13"/>
      <c r="CTF98" s="13"/>
      <c r="CTG98" s="13"/>
      <c r="CTH98" s="13"/>
      <c r="CTI98" s="13"/>
      <c r="CTJ98" s="13"/>
      <c r="CTK98" s="13"/>
      <c r="CTL98" s="13"/>
      <c r="CTM98" s="13"/>
      <c r="CTN98" s="13"/>
      <c r="CTO98" s="13"/>
      <c r="CTP98" s="13"/>
      <c r="CTQ98" s="13"/>
      <c r="CTR98" s="13"/>
      <c r="CTS98" s="13"/>
      <c r="CTT98" s="13"/>
      <c r="CTU98" s="13"/>
      <c r="CTV98" s="13"/>
      <c r="CTW98" s="13"/>
      <c r="CTX98" s="13"/>
      <c r="CTY98" s="13"/>
      <c r="CTZ98" s="13"/>
      <c r="CUA98" s="13"/>
      <c r="CUB98" s="13"/>
      <c r="CUC98" s="13"/>
      <c r="CUD98" s="13"/>
      <c r="CUE98" s="13"/>
      <c r="CUF98" s="13"/>
      <c r="CUG98" s="13"/>
      <c r="CUH98" s="13"/>
      <c r="CUI98" s="13"/>
      <c r="CUJ98" s="13"/>
      <c r="CUK98" s="13"/>
      <c r="CUL98" s="13"/>
      <c r="CUM98" s="13"/>
      <c r="CUN98" s="13"/>
      <c r="CUO98" s="13"/>
      <c r="CUP98" s="13"/>
      <c r="CUQ98" s="13"/>
      <c r="CUR98" s="13"/>
      <c r="CUS98" s="13"/>
      <c r="CUT98" s="13"/>
      <c r="CUU98" s="13"/>
      <c r="CUV98" s="13"/>
      <c r="CUW98" s="13"/>
      <c r="CUX98" s="13"/>
      <c r="CUY98" s="13"/>
      <c r="CUZ98" s="13"/>
      <c r="CVA98" s="13"/>
      <c r="CVB98" s="13"/>
      <c r="CVC98" s="13"/>
      <c r="CVD98" s="13"/>
      <c r="CVE98" s="13"/>
      <c r="CVF98" s="13"/>
      <c r="CVG98" s="13"/>
      <c r="CVH98" s="13"/>
      <c r="CVI98" s="13"/>
      <c r="CVJ98" s="13"/>
      <c r="CVK98" s="13"/>
      <c r="CVL98" s="13"/>
      <c r="CVM98" s="13"/>
      <c r="CVN98" s="13"/>
      <c r="CVO98" s="13"/>
      <c r="CVP98" s="13"/>
      <c r="CVQ98" s="13"/>
      <c r="CVR98" s="13"/>
      <c r="CVS98" s="13"/>
      <c r="CVT98" s="13"/>
      <c r="CVU98" s="13"/>
      <c r="CVV98" s="13"/>
      <c r="CVW98" s="13"/>
      <c r="CVX98" s="13"/>
      <c r="CVY98" s="13"/>
      <c r="CVZ98" s="13"/>
      <c r="CWA98" s="13"/>
      <c r="CWB98" s="13"/>
      <c r="CWC98" s="13"/>
      <c r="CWD98" s="13"/>
      <c r="CWE98" s="13"/>
      <c r="CWF98" s="13"/>
      <c r="CWG98" s="13"/>
      <c r="CWH98" s="13"/>
      <c r="CWI98" s="13"/>
      <c r="CWJ98" s="13"/>
      <c r="CWK98" s="13"/>
      <c r="CWL98" s="13"/>
      <c r="CWM98" s="13"/>
      <c r="CWN98" s="13"/>
      <c r="CWO98" s="13"/>
      <c r="CWP98" s="13"/>
      <c r="CWQ98" s="13"/>
      <c r="CWR98" s="13"/>
      <c r="CWS98" s="13"/>
      <c r="CWT98" s="13"/>
      <c r="CWU98" s="13"/>
      <c r="CWV98" s="13"/>
      <c r="CWW98" s="13"/>
      <c r="CWX98" s="13"/>
      <c r="CWY98" s="13"/>
      <c r="CWZ98" s="13"/>
      <c r="CXA98" s="13"/>
      <c r="CXB98" s="13"/>
      <c r="CXC98" s="13"/>
      <c r="CXD98" s="13"/>
      <c r="CXE98" s="13"/>
      <c r="CXF98" s="13"/>
      <c r="CXG98" s="13"/>
      <c r="CXH98" s="13"/>
      <c r="CXI98" s="13"/>
      <c r="CXJ98" s="13"/>
      <c r="CXK98" s="13"/>
      <c r="CXL98" s="13"/>
      <c r="CXM98" s="13"/>
      <c r="CXN98" s="13"/>
      <c r="CXO98" s="13"/>
      <c r="CXP98" s="13"/>
      <c r="CXQ98" s="13"/>
      <c r="CXR98" s="13"/>
      <c r="CXS98" s="13"/>
      <c r="CXT98" s="13"/>
      <c r="CXU98" s="13"/>
      <c r="CXV98" s="13"/>
      <c r="CXW98" s="13"/>
      <c r="CXX98" s="13"/>
      <c r="CXY98" s="13"/>
      <c r="CXZ98" s="13"/>
      <c r="CYA98" s="13"/>
      <c r="CYB98" s="13"/>
      <c r="CYC98" s="13"/>
      <c r="CYD98" s="13"/>
      <c r="CYE98" s="13"/>
      <c r="CYF98" s="13"/>
      <c r="CYG98" s="13"/>
      <c r="CYH98" s="13"/>
      <c r="CYI98" s="13"/>
      <c r="CYJ98" s="13"/>
      <c r="CYK98" s="13"/>
      <c r="CYL98" s="13"/>
      <c r="CYM98" s="13"/>
      <c r="CYN98" s="13"/>
      <c r="CYO98" s="13"/>
      <c r="CYP98" s="13"/>
      <c r="CYQ98" s="13"/>
      <c r="CYR98" s="13"/>
      <c r="CYS98" s="13"/>
      <c r="CYT98" s="13"/>
      <c r="CYU98" s="13"/>
      <c r="CYV98" s="13"/>
      <c r="CYW98" s="13"/>
      <c r="CYX98" s="13"/>
      <c r="CYY98" s="13"/>
      <c r="CYZ98" s="13"/>
      <c r="CZA98" s="13"/>
      <c r="CZB98" s="13"/>
      <c r="CZC98" s="13"/>
      <c r="CZD98" s="13"/>
      <c r="CZE98" s="13"/>
      <c r="CZF98" s="13"/>
      <c r="CZG98" s="13"/>
      <c r="CZH98" s="13"/>
      <c r="CZI98" s="13"/>
      <c r="CZJ98" s="13"/>
      <c r="CZK98" s="13"/>
      <c r="CZL98" s="13"/>
      <c r="CZM98" s="13"/>
      <c r="CZN98" s="13"/>
      <c r="CZO98" s="13"/>
      <c r="CZP98" s="13"/>
      <c r="CZQ98" s="13"/>
      <c r="CZR98" s="13"/>
      <c r="CZS98" s="13"/>
      <c r="CZT98" s="13"/>
      <c r="CZU98" s="13"/>
      <c r="CZV98" s="13"/>
      <c r="CZW98" s="13"/>
      <c r="CZX98" s="13"/>
      <c r="CZY98" s="13"/>
      <c r="CZZ98" s="13"/>
      <c r="DAA98" s="13"/>
      <c r="DAB98" s="13"/>
      <c r="DAC98" s="13"/>
      <c r="DAD98" s="13"/>
      <c r="DAE98" s="13"/>
      <c r="DAF98" s="13"/>
      <c r="DAG98" s="13"/>
      <c r="DAH98" s="13"/>
      <c r="DAI98" s="13"/>
      <c r="DAJ98" s="13"/>
      <c r="DAK98" s="13"/>
      <c r="DAL98" s="13"/>
      <c r="DAM98" s="13"/>
      <c r="DAN98" s="13"/>
      <c r="DAO98" s="13"/>
      <c r="DAP98" s="13"/>
      <c r="DAQ98" s="13"/>
      <c r="DAR98" s="13"/>
      <c r="DAS98" s="13"/>
      <c r="DAT98" s="13"/>
      <c r="DAU98" s="13"/>
      <c r="DAV98" s="13"/>
      <c r="DAW98" s="13"/>
      <c r="DAX98" s="13"/>
      <c r="DAY98" s="13"/>
      <c r="DAZ98" s="13"/>
      <c r="DBA98" s="13"/>
      <c r="DBB98" s="13"/>
      <c r="DBC98" s="13"/>
      <c r="DBD98" s="13"/>
      <c r="DBE98" s="13"/>
      <c r="DBF98" s="13"/>
      <c r="DBG98" s="13"/>
      <c r="DBH98" s="13"/>
      <c r="DBI98" s="13"/>
      <c r="DBJ98" s="13"/>
      <c r="DBK98" s="13"/>
      <c r="DBL98" s="13"/>
      <c r="DBM98" s="13"/>
      <c r="DBN98" s="13"/>
      <c r="DBO98" s="13"/>
      <c r="DBP98" s="13"/>
      <c r="DBQ98" s="13"/>
      <c r="DBR98" s="13"/>
      <c r="DBS98" s="13"/>
      <c r="DBT98" s="13"/>
      <c r="DBU98" s="13"/>
      <c r="DBV98" s="13"/>
      <c r="DBW98" s="13"/>
      <c r="DBX98" s="13"/>
      <c r="DBY98" s="13"/>
      <c r="DBZ98" s="13"/>
      <c r="DCA98" s="13"/>
      <c r="DCB98" s="13"/>
      <c r="DCC98" s="13"/>
      <c r="DCD98" s="13"/>
      <c r="DCE98" s="13"/>
      <c r="DCF98" s="13"/>
      <c r="DCG98" s="13"/>
      <c r="DCH98" s="13"/>
      <c r="DCI98" s="13"/>
      <c r="DCJ98" s="13"/>
      <c r="DCK98" s="13"/>
      <c r="DCL98" s="13"/>
      <c r="DCM98" s="13"/>
      <c r="DCN98" s="13"/>
      <c r="DCO98" s="13"/>
      <c r="DCP98" s="13"/>
      <c r="DCQ98" s="13"/>
      <c r="DCR98" s="13"/>
      <c r="DCS98" s="13"/>
      <c r="DCT98" s="13"/>
      <c r="DCU98" s="13"/>
      <c r="DCV98" s="13"/>
      <c r="DCW98" s="13"/>
      <c r="DCX98" s="13"/>
      <c r="DCY98" s="13"/>
      <c r="DCZ98" s="13"/>
      <c r="DDA98" s="13"/>
      <c r="DDB98" s="13"/>
      <c r="DDC98" s="13"/>
      <c r="DDD98" s="13"/>
      <c r="DDE98" s="13"/>
      <c r="DDF98" s="13"/>
      <c r="DDG98" s="13"/>
      <c r="DDH98" s="13"/>
      <c r="DDI98" s="13"/>
      <c r="DDJ98" s="13"/>
      <c r="DDK98" s="13"/>
      <c r="DDL98" s="13"/>
      <c r="DDM98" s="13"/>
      <c r="DDN98" s="13"/>
      <c r="DDO98" s="13"/>
      <c r="DDP98" s="13"/>
      <c r="DDQ98" s="13"/>
      <c r="DDR98" s="13"/>
      <c r="DDS98" s="13"/>
      <c r="DDT98" s="13"/>
      <c r="DDU98" s="13"/>
      <c r="DDV98" s="13"/>
      <c r="DDW98" s="13"/>
      <c r="DDX98" s="13"/>
      <c r="DDY98" s="13"/>
      <c r="DDZ98" s="13"/>
      <c r="DEA98" s="13"/>
      <c r="DEB98" s="13"/>
      <c r="DEC98" s="13"/>
      <c r="DED98" s="13"/>
      <c r="DEE98" s="13"/>
      <c r="DEF98" s="13"/>
      <c r="DEG98" s="13"/>
      <c r="DEH98" s="13"/>
      <c r="DEI98" s="13"/>
      <c r="DEJ98" s="13"/>
      <c r="DEK98" s="13"/>
      <c r="DEL98" s="13"/>
      <c r="DEM98" s="13"/>
      <c r="DEN98" s="13"/>
      <c r="DEO98" s="13"/>
      <c r="DEP98" s="13"/>
      <c r="DEQ98" s="13"/>
      <c r="DER98" s="13"/>
      <c r="DES98" s="13"/>
      <c r="DET98" s="13"/>
      <c r="DEU98" s="13"/>
      <c r="DEV98" s="13"/>
      <c r="DEW98" s="13"/>
      <c r="DEX98" s="13"/>
      <c r="DEY98" s="13"/>
      <c r="DEZ98" s="13"/>
      <c r="DFA98" s="13"/>
      <c r="DFB98" s="13"/>
      <c r="DFC98" s="13"/>
      <c r="DFD98" s="13"/>
      <c r="DFE98" s="13"/>
      <c r="DFF98" s="13"/>
      <c r="DFG98" s="13"/>
      <c r="DFH98" s="13"/>
      <c r="DFI98" s="13"/>
      <c r="DFJ98" s="13"/>
      <c r="DFK98" s="13"/>
      <c r="DFL98" s="13"/>
      <c r="DFM98" s="13"/>
      <c r="DFN98" s="13"/>
      <c r="DFO98" s="13"/>
      <c r="DFP98" s="13"/>
      <c r="DFQ98" s="13"/>
      <c r="DFR98" s="13"/>
      <c r="DFS98" s="13"/>
      <c r="DFT98" s="13"/>
      <c r="DFU98" s="13"/>
      <c r="DFV98" s="13"/>
      <c r="DFW98" s="13"/>
      <c r="DFX98" s="13"/>
      <c r="DFY98" s="13"/>
      <c r="DFZ98" s="13"/>
      <c r="DGA98" s="13"/>
      <c r="DGB98" s="13"/>
      <c r="DGC98" s="13"/>
      <c r="DGD98" s="13"/>
      <c r="DGE98" s="13"/>
      <c r="DGF98" s="13"/>
      <c r="DGG98" s="13"/>
      <c r="DGH98" s="13"/>
      <c r="DGI98" s="13"/>
      <c r="DGJ98" s="13"/>
      <c r="DGK98" s="13"/>
      <c r="DGL98" s="13"/>
      <c r="DGM98" s="13"/>
      <c r="DGN98" s="13"/>
      <c r="DGO98" s="13"/>
      <c r="DGP98" s="13"/>
      <c r="DGQ98" s="13"/>
      <c r="DGR98" s="13"/>
      <c r="DGS98" s="13"/>
      <c r="DGT98" s="13"/>
      <c r="DGU98" s="13"/>
      <c r="DGV98" s="13"/>
      <c r="DGW98" s="13"/>
      <c r="DGX98" s="13"/>
      <c r="DGY98" s="13"/>
      <c r="DGZ98" s="13"/>
      <c r="DHA98" s="13"/>
      <c r="DHB98" s="13"/>
      <c r="DHC98" s="13"/>
      <c r="DHD98" s="13"/>
      <c r="DHE98" s="13"/>
      <c r="DHF98" s="13"/>
      <c r="DHG98" s="13"/>
      <c r="DHH98" s="13"/>
      <c r="DHI98" s="13"/>
      <c r="DHJ98" s="13"/>
      <c r="DHK98" s="13"/>
      <c r="DHL98" s="13"/>
      <c r="DHM98" s="13"/>
      <c r="DHN98" s="13"/>
      <c r="DHO98" s="13"/>
      <c r="DHP98" s="13"/>
      <c r="DHQ98" s="13"/>
      <c r="DHR98" s="13"/>
      <c r="DHS98" s="13"/>
      <c r="DHT98" s="13"/>
      <c r="DHU98" s="13"/>
      <c r="DHV98" s="13"/>
      <c r="DHW98" s="13"/>
      <c r="DHX98" s="13"/>
      <c r="DHY98" s="13"/>
      <c r="DHZ98" s="13"/>
      <c r="DIA98" s="13"/>
      <c r="DIB98" s="13"/>
      <c r="DIC98" s="13"/>
      <c r="DID98" s="13"/>
      <c r="DIE98" s="13"/>
      <c r="DIF98" s="13"/>
      <c r="DIG98" s="13"/>
      <c r="DIH98" s="13"/>
      <c r="DII98" s="13"/>
      <c r="DIJ98" s="13"/>
      <c r="DIK98" s="13"/>
      <c r="DIL98" s="13"/>
      <c r="DIM98" s="13"/>
      <c r="DIN98" s="13"/>
      <c r="DIO98" s="13"/>
      <c r="DIP98" s="13"/>
      <c r="DIQ98" s="13"/>
      <c r="DIR98" s="13"/>
      <c r="DIS98" s="13"/>
      <c r="DIT98" s="13"/>
      <c r="DIU98" s="13"/>
      <c r="DIV98" s="13"/>
      <c r="DIW98" s="13"/>
      <c r="DIX98" s="13"/>
      <c r="DIY98" s="13"/>
      <c r="DIZ98" s="13"/>
      <c r="DJA98" s="13"/>
      <c r="DJB98" s="13"/>
      <c r="DJC98" s="13"/>
      <c r="DJD98" s="13"/>
      <c r="DJE98" s="13"/>
      <c r="DJF98" s="13"/>
      <c r="DJG98" s="13"/>
      <c r="DJH98" s="13"/>
      <c r="DJI98" s="13"/>
      <c r="DJJ98" s="13"/>
      <c r="DJK98" s="13"/>
      <c r="DJL98" s="13"/>
      <c r="DJM98" s="13"/>
      <c r="DJN98" s="13"/>
      <c r="DJO98" s="13"/>
      <c r="DJP98" s="13"/>
      <c r="DJQ98" s="13"/>
      <c r="DJR98" s="13"/>
      <c r="DJS98" s="13"/>
      <c r="DJT98" s="13"/>
      <c r="DJU98" s="13"/>
      <c r="DJV98" s="13"/>
      <c r="DJW98" s="13"/>
      <c r="DJX98" s="13"/>
      <c r="DJY98" s="13"/>
      <c r="DJZ98" s="13"/>
      <c r="DKA98" s="13"/>
      <c r="DKB98" s="13"/>
      <c r="DKC98" s="13"/>
      <c r="DKD98" s="13"/>
      <c r="DKE98" s="13"/>
      <c r="DKF98" s="13"/>
      <c r="DKG98" s="13"/>
      <c r="DKH98" s="13"/>
      <c r="DKI98" s="13"/>
      <c r="DKJ98" s="13"/>
      <c r="DKK98" s="13"/>
      <c r="DKL98" s="13"/>
      <c r="DKM98" s="13"/>
      <c r="DKN98" s="13"/>
      <c r="DKO98" s="13"/>
      <c r="DKP98" s="13"/>
      <c r="DKQ98" s="13"/>
      <c r="DKR98" s="13"/>
      <c r="DKS98" s="13"/>
      <c r="DKT98" s="13"/>
      <c r="DKU98" s="13"/>
      <c r="DKV98" s="13"/>
      <c r="DKW98" s="13"/>
      <c r="DKX98" s="13"/>
      <c r="DKY98" s="13"/>
      <c r="DKZ98" s="13"/>
      <c r="DLA98" s="13"/>
      <c r="DLB98" s="13"/>
      <c r="DLC98" s="13"/>
      <c r="DLD98" s="13"/>
      <c r="DLE98" s="13"/>
      <c r="DLF98" s="13"/>
      <c r="DLG98" s="13"/>
      <c r="DLH98" s="13"/>
      <c r="DLI98" s="13"/>
      <c r="DLJ98" s="13"/>
      <c r="DLK98" s="13"/>
      <c r="DLL98" s="13"/>
      <c r="DLM98" s="13"/>
      <c r="DLN98" s="13"/>
      <c r="DLO98" s="13"/>
      <c r="DLP98" s="13"/>
      <c r="DLQ98" s="13"/>
      <c r="DLR98" s="13"/>
      <c r="DLS98" s="13"/>
      <c r="DLT98" s="13"/>
      <c r="DLU98" s="13"/>
      <c r="DLV98" s="13"/>
      <c r="DLW98" s="13"/>
      <c r="DLX98" s="13"/>
      <c r="DLY98" s="13"/>
      <c r="DLZ98" s="13"/>
      <c r="DMA98" s="13"/>
      <c r="DMB98" s="13"/>
      <c r="DMC98" s="13"/>
      <c r="DMD98" s="13"/>
      <c r="DME98" s="13"/>
      <c r="DMF98" s="13"/>
      <c r="DMG98" s="13"/>
      <c r="DMH98" s="13"/>
      <c r="DMI98" s="13"/>
      <c r="DMJ98" s="13"/>
      <c r="DMK98" s="13"/>
      <c r="DML98" s="13"/>
      <c r="DMM98" s="13"/>
      <c r="DMN98" s="13"/>
      <c r="DMO98" s="13"/>
      <c r="DMP98" s="13"/>
      <c r="DMQ98" s="13"/>
      <c r="DMR98" s="13"/>
      <c r="DMS98" s="13"/>
      <c r="DMT98" s="13"/>
      <c r="DMU98" s="13"/>
      <c r="DMV98" s="13"/>
      <c r="DMW98" s="13"/>
      <c r="DMX98" s="13"/>
      <c r="DMY98" s="13"/>
      <c r="DMZ98" s="13"/>
      <c r="DNA98" s="13"/>
      <c r="DNB98" s="13"/>
      <c r="DNC98" s="13"/>
      <c r="DND98" s="13"/>
      <c r="DNE98" s="13"/>
      <c r="DNF98" s="13"/>
      <c r="DNG98" s="13"/>
      <c r="DNH98" s="13"/>
      <c r="DNI98" s="13"/>
      <c r="DNJ98" s="13"/>
      <c r="DNK98" s="13"/>
      <c r="DNL98" s="13"/>
      <c r="DNM98" s="13"/>
      <c r="DNN98" s="13"/>
      <c r="DNO98" s="13"/>
      <c r="DNP98" s="13"/>
      <c r="DNQ98" s="13"/>
      <c r="DNR98" s="13"/>
      <c r="DNS98" s="13"/>
      <c r="DNT98" s="13"/>
      <c r="DNU98" s="13"/>
      <c r="DNV98" s="13"/>
      <c r="DNW98" s="13"/>
      <c r="DNX98" s="13"/>
      <c r="DNY98" s="13"/>
      <c r="DNZ98" s="13"/>
      <c r="DOA98" s="13"/>
      <c r="DOB98" s="13"/>
      <c r="DOC98" s="13"/>
      <c r="DOD98" s="13"/>
      <c r="DOE98" s="13"/>
      <c r="DOF98" s="13"/>
      <c r="DOG98" s="13"/>
      <c r="DOH98" s="13"/>
      <c r="DOI98" s="13"/>
      <c r="DOJ98" s="13"/>
      <c r="DOK98" s="13"/>
      <c r="DOL98" s="13"/>
      <c r="DOM98" s="13"/>
      <c r="DON98" s="13"/>
      <c r="DOO98" s="13"/>
      <c r="DOP98" s="13"/>
      <c r="DOQ98" s="13"/>
      <c r="DOR98" s="13"/>
      <c r="DOS98" s="13"/>
      <c r="DOT98" s="13"/>
      <c r="DOU98" s="13"/>
      <c r="DOV98" s="13"/>
      <c r="DOW98" s="13"/>
      <c r="DOX98" s="13"/>
      <c r="DOY98" s="13"/>
      <c r="DOZ98" s="13"/>
      <c r="DPA98" s="13"/>
      <c r="DPB98" s="13"/>
      <c r="DPC98" s="13"/>
      <c r="DPD98" s="13"/>
      <c r="DPE98" s="13"/>
      <c r="DPF98" s="13"/>
      <c r="DPG98" s="13"/>
      <c r="DPH98" s="13"/>
      <c r="DPI98" s="13"/>
      <c r="DPJ98" s="13"/>
      <c r="DPK98" s="13"/>
      <c r="DPL98" s="13"/>
      <c r="DPM98" s="13"/>
      <c r="DPN98" s="13"/>
      <c r="DPO98" s="13"/>
      <c r="DPP98" s="13"/>
      <c r="DPQ98" s="13"/>
      <c r="DPR98" s="13"/>
      <c r="DPS98" s="13"/>
      <c r="DPT98" s="13"/>
      <c r="DPU98" s="13"/>
      <c r="DPV98" s="13"/>
      <c r="DPW98" s="13"/>
      <c r="DPX98" s="13"/>
      <c r="DPY98" s="13"/>
      <c r="DPZ98" s="13"/>
      <c r="DQA98" s="13"/>
      <c r="DQB98" s="13"/>
      <c r="DQC98" s="13"/>
      <c r="DQD98" s="13"/>
      <c r="DQE98" s="13"/>
      <c r="DQF98" s="13"/>
      <c r="DQG98" s="13"/>
      <c r="DQH98" s="13"/>
      <c r="DQI98" s="13"/>
      <c r="DQJ98" s="13"/>
      <c r="DQK98" s="13"/>
      <c r="DQL98" s="13"/>
      <c r="DQM98" s="13"/>
      <c r="DQN98" s="13"/>
      <c r="DQO98" s="13"/>
      <c r="DQP98" s="13"/>
      <c r="DQQ98" s="13"/>
      <c r="DQR98" s="13"/>
      <c r="DQS98" s="13"/>
      <c r="DQT98" s="13"/>
      <c r="DQU98" s="13"/>
      <c r="DQV98" s="13"/>
      <c r="DQW98" s="13"/>
      <c r="DQX98" s="13"/>
      <c r="DQY98" s="13"/>
      <c r="DQZ98" s="13"/>
      <c r="DRA98" s="13"/>
      <c r="DRB98" s="13"/>
      <c r="DRC98" s="13"/>
      <c r="DRD98" s="13"/>
      <c r="DRE98" s="13"/>
      <c r="DRF98" s="13"/>
      <c r="DRG98" s="13"/>
      <c r="DRH98" s="13"/>
      <c r="DRI98" s="13"/>
      <c r="DRJ98" s="13"/>
      <c r="DRK98" s="13"/>
      <c r="DRL98" s="13"/>
      <c r="DRM98" s="13"/>
      <c r="DRN98" s="13"/>
      <c r="DRO98" s="13"/>
      <c r="DRP98" s="13"/>
      <c r="DRQ98" s="13"/>
      <c r="DRR98" s="13"/>
      <c r="DRS98" s="13"/>
      <c r="DRT98" s="13"/>
      <c r="DRU98" s="13"/>
      <c r="DRV98" s="13"/>
      <c r="DRW98" s="13"/>
      <c r="DRX98" s="13"/>
      <c r="DRY98" s="13"/>
      <c r="DRZ98" s="13"/>
      <c r="DSA98" s="13"/>
      <c r="DSB98" s="13"/>
      <c r="DSC98" s="13"/>
      <c r="DSD98" s="13"/>
      <c r="DSE98" s="13"/>
      <c r="DSF98" s="13"/>
      <c r="DSG98" s="13"/>
      <c r="DSH98" s="13"/>
      <c r="DSI98" s="13"/>
      <c r="DSJ98" s="13"/>
      <c r="DSK98" s="13"/>
      <c r="DSL98" s="13"/>
      <c r="DSM98" s="13"/>
      <c r="DSN98" s="13"/>
      <c r="DSO98" s="13"/>
      <c r="DSP98" s="13"/>
      <c r="DSQ98" s="13"/>
      <c r="DSR98" s="13"/>
      <c r="DSS98" s="13"/>
      <c r="DST98" s="13"/>
      <c r="DSU98" s="13"/>
      <c r="DSV98" s="13"/>
      <c r="DSW98" s="13"/>
      <c r="DSX98" s="13"/>
      <c r="DSY98" s="13"/>
      <c r="DSZ98" s="13"/>
      <c r="DTA98" s="13"/>
      <c r="DTB98" s="13"/>
      <c r="DTC98" s="13"/>
      <c r="DTD98" s="13"/>
      <c r="DTE98" s="13"/>
      <c r="DTF98" s="13"/>
      <c r="DTG98" s="13"/>
      <c r="DTH98" s="13"/>
      <c r="DTI98" s="13"/>
      <c r="DTJ98" s="13"/>
      <c r="DTK98" s="13"/>
      <c r="DTL98" s="13"/>
      <c r="DTM98" s="13"/>
      <c r="DTN98" s="13"/>
      <c r="DTO98" s="13"/>
      <c r="DTP98" s="13"/>
      <c r="DTQ98" s="13"/>
      <c r="DTR98" s="13"/>
      <c r="DTS98" s="13"/>
      <c r="DTT98" s="13"/>
      <c r="DTU98" s="13"/>
      <c r="DTV98" s="13"/>
      <c r="DTW98" s="13"/>
      <c r="DTX98" s="13"/>
      <c r="DTY98" s="13"/>
      <c r="DTZ98" s="13"/>
      <c r="DUA98" s="13"/>
      <c r="DUB98" s="13"/>
      <c r="DUC98" s="13"/>
      <c r="DUD98" s="13"/>
      <c r="DUE98" s="13"/>
      <c r="DUF98" s="13"/>
      <c r="DUG98" s="13"/>
      <c r="DUH98" s="13"/>
      <c r="DUI98" s="13"/>
      <c r="DUJ98" s="13"/>
      <c r="DUK98" s="13"/>
      <c r="DUL98" s="13"/>
      <c r="DUM98" s="13"/>
      <c r="DUN98" s="13"/>
      <c r="DUO98" s="13"/>
      <c r="DUP98" s="13"/>
      <c r="DUQ98" s="13"/>
      <c r="DUR98" s="13"/>
      <c r="DUS98" s="13"/>
      <c r="DUT98" s="13"/>
      <c r="DUU98" s="13"/>
      <c r="DUV98" s="13"/>
      <c r="DUW98" s="13"/>
      <c r="DUX98" s="13"/>
      <c r="DUY98" s="13"/>
      <c r="DUZ98" s="13"/>
      <c r="DVA98" s="13"/>
      <c r="DVB98" s="13"/>
      <c r="DVC98" s="13"/>
      <c r="DVD98" s="13"/>
      <c r="DVE98" s="13"/>
      <c r="DVF98" s="13"/>
      <c r="DVG98" s="13"/>
      <c r="DVH98" s="13"/>
      <c r="DVI98" s="13"/>
      <c r="DVJ98" s="13"/>
      <c r="DVK98" s="13"/>
      <c r="DVL98" s="13"/>
      <c r="DVM98" s="13"/>
      <c r="DVN98" s="13"/>
      <c r="DVO98" s="13"/>
      <c r="DVP98" s="13"/>
      <c r="DVQ98" s="13"/>
      <c r="DVR98" s="13"/>
      <c r="DVS98" s="13"/>
      <c r="DVT98" s="13"/>
      <c r="DVU98" s="13"/>
      <c r="DVV98" s="13"/>
      <c r="DVW98" s="13"/>
      <c r="DVX98" s="13"/>
      <c r="DVY98" s="13"/>
      <c r="DVZ98" s="13"/>
      <c r="DWA98" s="13"/>
      <c r="DWB98" s="13"/>
      <c r="DWC98" s="13"/>
      <c r="DWD98" s="13"/>
      <c r="DWE98" s="13"/>
      <c r="DWF98" s="13"/>
      <c r="DWG98" s="13"/>
      <c r="DWH98" s="13"/>
      <c r="DWI98" s="13"/>
      <c r="DWJ98" s="13"/>
      <c r="DWK98" s="13"/>
      <c r="DWL98" s="13"/>
      <c r="DWM98" s="13"/>
      <c r="DWN98" s="13"/>
      <c r="DWO98" s="13"/>
      <c r="DWP98" s="13"/>
      <c r="DWQ98" s="13"/>
      <c r="DWR98" s="13"/>
      <c r="DWS98" s="13"/>
      <c r="DWT98" s="13"/>
      <c r="DWU98" s="13"/>
      <c r="DWV98" s="13"/>
      <c r="DWW98" s="13"/>
      <c r="DWX98" s="13"/>
      <c r="DWY98" s="13"/>
      <c r="DWZ98" s="13"/>
      <c r="DXA98" s="13"/>
      <c r="DXB98" s="13"/>
      <c r="DXC98" s="13"/>
      <c r="DXD98" s="13"/>
      <c r="DXE98" s="13"/>
      <c r="DXF98" s="13"/>
      <c r="DXG98" s="13"/>
      <c r="DXH98" s="13"/>
      <c r="DXI98" s="13"/>
      <c r="DXJ98" s="13"/>
      <c r="DXK98" s="13"/>
      <c r="DXL98" s="13"/>
      <c r="DXM98" s="13"/>
      <c r="DXN98" s="13"/>
      <c r="DXO98" s="13"/>
      <c r="DXP98" s="13"/>
      <c r="DXQ98" s="13"/>
      <c r="DXR98" s="13"/>
      <c r="DXS98" s="13"/>
      <c r="DXT98" s="13"/>
      <c r="DXU98" s="13"/>
      <c r="DXV98" s="13"/>
      <c r="DXW98" s="13"/>
      <c r="DXX98" s="13"/>
      <c r="DXY98" s="13"/>
      <c r="DXZ98" s="13"/>
      <c r="DYA98" s="13"/>
      <c r="DYB98" s="13"/>
      <c r="DYC98" s="13"/>
      <c r="DYD98" s="13"/>
      <c r="DYE98" s="13"/>
      <c r="DYF98" s="13"/>
      <c r="DYG98" s="13"/>
      <c r="DYH98" s="13"/>
      <c r="DYI98" s="13"/>
      <c r="DYJ98" s="13"/>
      <c r="DYK98" s="13"/>
      <c r="DYL98" s="13"/>
      <c r="DYM98" s="13"/>
      <c r="DYN98" s="13"/>
      <c r="DYO98" s="13"/>
      <c r="DYP98" s="13"/>
      <c r="DYQ98" s="13"/>
      <c r="DYR98" s="13"/>
      <c r="DYS98" s="13"/>
      <c r="DYT98" s="13"/>
      <c r="DYU98" s="13"/>
      <c r="DYV98" s="13"/>
      <c r="DYW98" s="13"/>
      <c r="DYX98" s="13"/>
      <c r="DYY98" s="13"/>
      <c r="DYZ98" s="13"/>
      <c r="DZA98" s="13"/>
      <c r="DZB98" s="13"/>
      <c r="DZC98" s="13"/>
      <c r="DZD98" s="13"/>
      <c r="DZE98" s="13"/>
      <c r="DZF98" s="13"/>
      <c r="DZG98" s="13"/>
      <c r="DZH98" s="13"/>
      <c r="DZI98" s="13"/>
      <c r="DZJ98" s="13"/>
      <c r="DZK98" s="13"/>
      <c r="DZL98" s="13"/>
      <c r="DZM98" s="13"/>
      <c r="DZN98" s="13"/>
      <c r="DZO98" s="13"/>
      <c r="DZP98" s="13"/>
      <c r="DZQ98" s="13"/>
      <c r="DZR98" s="13"/>
      <c r="DZS98" s="13"/>
      <c r="DZT98" s="13"/>
      <c r="DZU98" s="13"/>
      <c r="DZV98" s="13"/>
      <c r="DZW98" s="13"/>
      <c r="DZX98" s="13"/>
      <c r="DZY98" s="13"/>
      <c r="DZZ98" s="13"/>
      <c r="EAA98" s="13"/>
      <c r="EAB98" s="13"/>
      <c r="EAC98" s="13"/>
      <c r="EAD98" s="13"/>
      <c r="EAE98" s="13"/>
      <c r="EAF98" s="13"/>
      <c r="EAG98" s="13"/>
      <c r="EAH98" s="13"/>
      <c r="EAI98" s="13"/>
      <c r="EAJ98" s="13"/>
      <c r="EAK98" s="13"/>
      <c r="EAL98" s="13"/>
      <c r="EAM98" s="13"/>
      <c r="EAN98" s="13"/>
      <c r="EAO98" s="13"/>
      <c r="EAP98" s="13"/>
      <c r="EAQ98" s="13"/>
      <c r="EAR98" s="13"/>
      <c r="EAS98" s="13"/>
      <c r="EAT98" s="13"/>
      <c r="EAU98" s="13"/>
      <c r="EAV98" s="13"/>
      <c r="EAW98" s="13"/>
      <c r="EAX98" s="13"/>
      <c r="EAY98" s="13"/>
      <c r="EAZ98" s="13"/>
      <c r="EBA98" s="13"/>
      <c r="EBB98" s="13"/>
      <c r="EBC98" s="13"/>
      <c r="EBD98" s="13"/>
      <c r="EBE98" s="13"/>
      <c r="EBF98" s="13"/>
      <c r="EBG98" s="13"/>
      <c r="EBH98" s="13"/>
      <c r="EBI98" s="13"/>
      <c r="EBJ98" s="13"/>
      <c r="EBK98" s="13"/>
      <c r="EBL98" s="13"/>
      <c r="EBM98" s="13"/>
      <c r="EBN98" s="13"/>
      <c r="EBO98" s="13"/>
      <c r="EBP98" s="13"/>
      <c r="EBQ98" s="13"/>
      <c r="EBR98" s="13"/>
      <c r="EBS98" s="13"/>
      <c r="EBT98" s="13"/>
      <c r="EBU98" s="13"/>
      <c r="EBV98" s="13"/>
      <c r="EBW98" s="13"/>
      <c r="EBX98" s="13"/>
      <c r="EBY98" s="13"/>
      <c r="EBZ98" s="13"/>
      <c r="ECA98" s="13"/>
      <c r="ECB98" s="13"/>
      <c r="ECC98" s="13"/>
      <c r="ECD98" s="13"/>
      <c r="ECE98" s="13"/>
      <c r="ECF98" s="13"/>
      <c r="ECG98" s="13"/>
      <c r="ECH98" s="13"/>
      <c r="ECI98" s="13"/>
      <c r="ECJ98" s="13"/>
      <c r="ECK98" s="13"/>
      <c r="ECL98" s="13"/>
      <c r="ECM98" s="13"/>
      <c r="ECN98" s="13"/>
      <c r="ECO98" s="13"/>
      <c r="ECP98" s="13"/>
      <c r="ECQ98" s="13"/>
      <c r="ECR98" s="13"/>
      <c r="ECS98" s="13"/>
      <c r="ECT98" s="13"/>
      <c r="ECU98" s="13"/>
      <c r="ECV98" s="13"/>
      <c r="ECW98" s="13"/>
      <c r="ECX98" s="13"/>
      <c r="ECY98" s="13"/>
      <c r="ECZ98" s="13"/>
      <c r="EDA98" s="13"/>
      <c r="EDB98" s="13"/>
      <c r="EDC98" s="13"/>
      <c r="EDD98" s="13"/>
      <c r="EDE98" s="13"/>
      <c r="EDF98" s="13"/>
      <c r="EDG98" s="13"/>
      <c r="EDH98" s="13"/>
      <c r="EDI98" s="13"/>
      <c r="EDJ98" s="13"/>
      <c r="EDK98" s="13"/>
      <c r="EDL98" s="13"/>
      <c r="EDM98" s="13"/>
      <c r="EDN98" s="13"/>
      <c r="EDO98" s="13"/>
      <c r="EDP98" s="13"/>
      <c r="EDQ98" s="13"/>
      <c r="EDR98" s="13"/>
      <c r="EDS98" s="13"/>
      <c r="EDT98" s="13"/>
      <c r="EDU98" s="13"/>
      <c r="EDV98" s="13"/>
      <c r="EDW98" s="13"/>
      <c r="EDX98" s="13"/>
      <c r="EDY98" s="13"/>
      <c r="EDZ98" s="13"/>
      <c r="EEA98" s="13"/>
      <c r="EEB98" s="13"/>
      <c r="EEC98" s="13"/>
      <c r="EED98" s="13"/>
      <c r="EEE98" s="13"/>
      <c r="EEF98" s="13"/>
      <c r="EEG98" s="13"/>
      <c r="EEH98" s="13"/>
      <c r="EEI98" s="13"/>
      <c r="EEJ98" s="13"/>
      <c r="EEK98" s="13"/>
      <c r="EEL98" s="13"/>
      <c r="EEM98" s="13"/>
      <c r="EEN98" s="13"/>
      <c r="EEO98" s="13"/>
      <c r="EEP98" s="13"/>
      <c r="EEQ98" s="13"/>
      <c r="EER98" s="13"/>
      <c r="EES98" s="13"/>
      <c r="EET98" s="13"/>
      <c r="EEU98" s="13"/>
      <c r="EEV98" s="13"/>
      <c r="EEW98" s="13"/>
      <c r="EEX98" s="13"/>
      <c r="EEY98" s="13"/>
      <c r="EEZ98" s="13"/>
      <c r="EFA98" s="13"/>
      <c r="EFB98" s="13"/>
      <c r="EFC98" s="13"/>
      <c r="EFD98" s="13"/>
      <c r="EFE98" s="13"/>
      <c r="EFF98" s="13"/>
      <c r="EFG98" s="13"/>
      <c r="EFH98" s="13"/>
      <c r="EFI98" s="13"/>
      <c r="EFJ98" s="13"/>
      <c r="EFK98" s="13"/>
      <c r="EFL98" s="13"/>
      <c r="EFM98" s="13"/>
      <c r="EFN98" s="13"/>
      <c r="EFO98" s="13"/>
      <c r="EFP98" s="13"/>
      <c r="EFQ98" s="13"/>
      <c r="EFR98" s="13"/>
      <c r="EFS98" s="13"/>
      <c r="EFT98" s="13"/>
      <c r="EFU98" s="13"/>
      <c r="EFV98" s="13"/>
      <c r="EFW98" s="13"/>
      <c r="EFX98" s="13"/>
      <c r="EFY98" s="13"/>
      <c r="EFZ98" s="13"/>
      <c r="EGA98" s="13"/>
      <c r="EGB98" s="13"/>
      <c r="EGC98" s="13"/>
      <c r="EGD98" s="13"/>
      <c r="EGE98" s="13"/>
      <c r="EGF98" s="13"/>
      <c r="EGG98" s="13"/>
      <c r="EGH98" s="13"/>
      <c r="EGI98" s="13"/>
      <c r="EGJ98" s="13"/>
      <c r="EGK98" s="13"/>
      <c r="EGL98" s="13"/>
      <c r="EGM98" s="13"/>
      <c r="EGN98" s="13"/>
      <c r="EGO98" s="13"/>
      <c r="EGP98" s="13"/>
      <c r="EGQ98" s="13"/>
      <c r="EGR98" s="13"/>
      <c r="EGS98" s="13"/>
      <c r="EGT98" s="13"/>
      <c r="EGU98" s="13"/>
      <c r="EGV98" s="13"/>
      <c r="EGW98" s="13"/>
      <c r="EGX98" s="13"/>
      <c r="EGY98" s="13"/>
      <c r="EGZ98" s="13"/>
      <c r="EHA98" s="13"/>
      <c r="EHB98" s="13"/>
      <c r="EHC98" s="13"/>
      <c r="EHD98" s="13"/>
      <c r="EHE98" s="13"/>
      <c r="EHF98" s="13"/>
      <c r="EHG98" s="13"/>
      <c r="EHH98" s="13"/>
      <c r="EHI98" s="13"/>
      <c r="EHJ98" s="13"/>
      <c r="EHK98" s="13"/>
      <c r="EHL98" s="13"/>
      <c r="EHM98" s="13"/>
      <c r="EHN98" s="13"/>
      <c r="EHO98" s="13"/>
      <c r="EHP98" s="13"/>
      <c r="EHQ98" s="13"/>
      <c r="EHR98" s="13"/>
      <c r="EHS98" s="13"/>
      <c r="EHT98" s="13"/>
      <c r="EHU98" s="13"/>
      <c r="EHV98" s="13"/>
      <c r="EHW98" s="13"/>
      <c r="EHX98" s="13"/>
      <c r="EHY98" s="13"/>
      <c r="EHZ98" s="13"/>
      <c r="EIA98" s="13"/>
      <c r="EIB98" s="13"/>
      <c r="EIC98" s="13"/>
      <c r="EID98" s="13"/>
      <c r="EIE98" s="13"/>
      <c r="EIF98" s="13"/>
      <c r="EIG98" s="13"/>
      <c r="EIH98" s="13"/>
      <c r="EII98" s="13"/>
      <c r="EIJ98" s="13"/>
      <c r="EIK98" s="13"/>
      <c r="EIL98" s="13"/>
    </row>
    <row r="99" spans="1:3626" customFormat="1" ht="19.5" customHeight="1" thickTop="1" thickBot="1" x14ac:dyDescent="0.3">
      <c r="A99" s="63" t="s">
        <v>285</v>
      </c>
      <c r="B99" s="128"/>
      <c r="C99" s="322"/>
      <c r="D99" s="129"/>
      <c r="E99" s="302"/>
      <c r="F99" s="302"/>
      <c r="G99" s="130">
        <f>G92+G98</f>
        <v>25698.959999999999</v>
      </c>
      <c r="H99" s="209"/>
      <c r="I99" s="210"/>
      <c r="J99" s="225">
        <f>J92+J98</f>
        <v>20034.96</v>
      </c>
      <c r="K99" s="211"/>
      <c r="L99" s="210"/>
      <c r="M99" s="210"/>
      <c r="N99" s="251">
        <f>N92+L98-M98</f>
        <v>20578.96</v>
      </c>
    </row>
    <row r="100" spans="1:3626" s="7" customFormat="1" x14ac:dyDescent="0.25">
      <c r="A100" s="6" t="s">
        <v>67</v>
      </c>
      <c r="B100" s="131"/>
      <c r="C100" s="131"/>
      <c r="D100" s="131"/>
      <c r="E100" s="131"/>
      <c r="F100" s="131"/>
      <c r="G100" s="131"/>
      <c r="H100" s="87"/>
      <c r="I100" s="87"/>
      <c r="J100" s="87"/>
      <c r="K100" s="186"/>
      <c r="L100" s="87"/>
      <c r="M100" s="87"/>
      <c r="N100" s="240"/>
    </row>
    <row r="101" spans="1:3626" customFormat="1" x14ac:dyDescent="0.25">
      <c r="A101" s="9" t="s">
        <v>265</v>
      </c>
      <c r="B101" s="91"/>
      <c r="C101" s="91"/>
      <c r="D101" s="91"/>
      <c r="E101" s="91"/>
      <c r="F101" s="91"/>
      <c r="G101" s="91">
        <v>0</v>
      </c>
      <c r="H101" s="132"/>
      <c r="I101" s="132"/>
      <c r="J101" s="132">
        <v>-55.66</v>
      </c>
      <c r="K101" s="187"/>
      <c r="L101" s="132"/>
      <c r="M101" s="132"/>
      <c r="N101" s="253">
        <v>-55.66</v>
      </c>
    </row>
    <row r="102" spans="1:3626" customFormat="1" x14ac:dyDescent="0.25">
      <c r="A102" s="8" t="s">
        <v>68</v>
      </c>
      <c r="B102" s="354">
        <f>1452*3</f>
        <v>4356</v>
      </c>
      <c r="C102" s="69"/>
      <c r="D102" s="68"/>
      <c r="E102" s="68"/>
      <c r="F102" s="68"/>
      <c r="G102" s="68"/>
      <c r="H102" s="90">
        <v>3858</v>
      </c>
      <c r="I102" s="90"/>
      <c r="J102" s="90"/>
      <c r="K102" s="188"/>
      <c r="L102" s="90">
        <v>4248</v>
      </c>
      <c r="M102" s="90"/>
      <c r="N102" s="246"/>
    </row>
    <row r="103" spans="1:3626" customFormat="1" x14ac:dyDescent="0.25">
      <c r="A103" s="8" t="s">
        <v>69</v>
      </c>
      <c r="B103" s="278"/>
      <c r="C103" s="68"/>
      <c r="D103" s="68"/>
      <c r="E103" s="68"/>
      <c r="F103" s="68"/>
      <c r="G103" s="68"/>
      <c r="H103" s="90"/>
      <c r="I103" s="90"/>
      <c r="J103" s="90"/>
      <c r="K103" s="188"/>
      <c r="L103" s="90"/>
      <c r="M103" s="90"/>
      <c r="N103" s="246"/>
    </row>
    <row r="104" spans="1:3626" customFormat="1" x14ac:dyDescent="0.25">
      <c r="A104" s="8" t="s">
        <v>70</v>
      </c>
      <c r="B104" s="278">
        <v>0</v>
      </c>
      <c r="C104" s="68"/>
      <c r="D104" s="327"/>
      <c r="E104" s="327"/>
      <c r="F104" s="327"/>
      <c r="G104" s="68"/>
      <c r="H104" s="90"/>
      <c r="I104" s="133"/>
      <c r="J104" s="133"/>
      <c r="K104" s="188"/>
      <c r="L104" s="90">
        <v>0</v>
      </c>
      <c r="M104" s="134"/>
      <c r="N104" s="246"/>
    </row>
    <row r="105" spans="1:3626" customFormat="1" x14ac:dyDescent="0.25">
      <c r="A105" s="8" t="s">
        <v>71</v>
      </c>
      <c r="B105" s="278">
        <v>0</v>
      </c>
      <c r="C105" s="68"/>
      <c r="D105" s="327"/>
      <c r="E105" s="327"/>
      <c r="F105" s="327"/>
      <c r="G105" s="68"/>
      <c r="H105" s="90"/>
      <c r="I105" s="133"/>
      <c r="J105" s="133"/>
      <c r="K105" s="188"/>
      <c r="L105" s="90">
        <v>0</v>
      </c>
      <c r="M105" s="134"/>
      <c r="N105" s="246"/>
    </row>
    <row r="106" spans="1:3626" customFormat="1" x14ac:dyDescent="0.25">
      <c r="A106" s="8" t="s">
        <v>72</v>
      </c>
      <c r="B106" s="278"/>
      <c r="C106" s="68"/>
      <c r="D106" s="327">
        <v>75</v>
      </c>
      <c r="E106" s="327"/>
      <c r="F106" s="327"/>
      <c r="G106" s="68"/>
      <c r="H106" s="90"/>
      <c r="I106" s="133">
        <v>136.88999999999999</v>
      </c>
      <c r="J106" s="133"/>
      <c r="K106" s="188"/>
      <c r="L106" s="90"/>
      <c r="M106" s="134">
        <v>75</v>
      </c>
      <c r="N106" s="246"/>
    </row>
    <row r="107" spans="1:3626" customFormat="1" x14ac:dyDescent="0.25">
      <c r="A107" s="8" t="s">
        <v>73</v>
      </c>
      <c r="B107" s="278"/>
      <c r="C107" s="68"/>
      <c r="D107" s="327">
        <v>250</v>
      </c>
      <c r="E107" s="327"/>
      <c r="F107" s="327"/>
      <c r="G107" s="68"/>
      <c r="H107" s="90"/>
      <c r="I107" s="133"/>
      <c r="J107" s="133"/>
      <c r="K107" s="188"/>
      <c r="L107" s="90"/>
      <c r="M107" s="134">
        <v>250</v>
      </c>
      <c r="N107" s="246"/>
    </row>
    <row r="108" spans="1:3626" customFormat="1" x14ac:dyDescent="0.25">
      <c r="A108" s="8" t="s">
        <v>74</v>
      </c>
      <c r="B108" s="278"/>
      <c r="C108" s="68"/>
      <c r="D108" s="327">
        <v>0</v>
      </c>
      <c r="E108" s="327"/>
      <c r="F108" s="327"/>
      <c r="G108" s="68"/>
      <c r="H108" s="90"/>
      <c r="I108" s="133"/>
      <c r="J108" s="133"/>
      <c r="K108" s="188"/>
      <c r="L108" s="90"/>
      <c r="M108" s="134">
        <v>0</v>
      </c>
      <c r="N108" s="246"/>
    </row>
    <row r="109" spans="1:3626" customFormat="1" x14ac:dyDescent="0.25">
      <c r="A109" s="8" t="s">
        <v>75</v>
      </c>
      <c r="B109" s="278">
        <v>1500</v>
      </c>
      <c r="C109" s="68"/>
      <c r="D109" s="327"/>
      <c r="E109" s="327"/>
      <c r="F109" s="327"/>
      <c r="G109" s="68"/>
      <c r="H109" s="90">
        <v>3210</v>
      </c>
      <c r="I109" s="133"/>
      <c r="J109" s="133"/>
      <c r="K109" s="188"/>
      <c r="L109" s="90">
        <v>1500</v>
      </c>
      <c r="M109" s="134"/>
      <c r="N109" s="246"/>
    </row>
    <row r="110" spans="1:3626" customFormat="1" x14ac:dyDescent="0.25">
      <c r="A110" s="8" t="s">
        <v>76</v>
      </c>
      <c r="B110" s="278"/>
      <c r="C110" s="68"/>
      <c r="D110" s="327">
        <v>0</v>
      </c>
      <c r="E110" s="327"/>
      <c r="F110" s="327"/>
      <c r="G110" s="68"/>
      <c r="H110" s="90"/>
      <c r="I110" s="133"/>
      <c r="J110" s="133"/>
      <c r="K110" s="188"/>
      <c r="L110" s="90"/>
      <c r="M110" s="134">
        <v>0</v>
      </c>
      <c r="N110" s="246"/>
    </row>
    <row r="111" spans="1:3626" customFormat="1" x14ac:dyDescent="0.25">
      <c r="A111" s="219" t="s">
        <v>308</v>
      </c>
      <c r="B111" s="278"/>
      <c r="C111" s="68"/>
      <c r="D111" s="327"/>
      <c r="E111" s="327"/>
      <c r="F111" s="327"/>
      <c r="G111" s="68"/>
      <c r="H111" s="90">
        <v>2120</v>
      </c>
      <c r="I111" s="133">
        <v>2120</v>
      </c>
      <c r="J111" s="133"/>
      <c r="K111" s="188"/>
      <c r="L111" s="90"/>
      <c r="M111" s="134"/>
      <c r="N111" s="246"/>
    </row>
    <row r="112" spans="1:3626" customFormat="1" x14ac:dyDescent="0.25">
      <c r="A112" s="8" t="s">
        <v>77</v>
      </c>
      <c r="B112" s="278">
        <v>0</v>
      </c>
      <c r="C112" s="68"/>
      <c r="D112" s="327"/>
      <c r="E112" s="327"/>
      <c r="F112" s="327"/>
      <c r="G112" s="68"/>
      <c r="H112" s="90">
        <v>1501</v>
      </c>
      <c r="I112" s="133"/>
      <c r="J112" s="133"/>
      <c r="K112" s="188"/>
      <c r="L112" s="90">
        <v>0</v>
      </c>
      <c r="M112" s="134"/>
      <c r="N112" s="246"/>
    </row>
    <row r="113" spans="1:14" customFormat="1" x14ac:dyDescent="0.25">
      <c r="A113" s="10" t="s">
        <v>78</v>
      </c>
      <c r="B113" s="278">
        <v>0</v>
      </c>
      <c r="C113" s="68"/>
      <c r="D113" s="327"/>
      <c r="E113" s="327"/>
      <c r="F113" s="327"/>
      <c r="G113" s="68"/>
      <c r="H113" s="90"/>
      <c r="I113" s="133"/>
      <c r="J113" s="133"/>
      <c r="K113" s="188"/>
      <c r="L113" s="90">
        <v>0</v>
      </c>
      <c r="M113" s="134"/>
      <c r="N113" s="246"/>
    </row>
    <row r="114" spans="1:14" customFormat="1" x14ac:dyDescent="0.25">
      <c r="A114" s="8" t="s">
        <v>79</v>
      </c>
      <c r="B114" s="278">
        <v>0</v>
      </c>
      <c r="C114" s="68"/>
      <c r="D114" s="327"/>
      <c r="E114" s="327"/>
      <c r="F114" s="327"/>
      <c r="G114" s="68"/>
      <c r="H114" s="90"/>
      <c r="I114" s="133"/>
      <c r="J114" s="133"/>
      <c r="K114" s="188"/>
      <c r="L114" s="90">
        <v>0</v>
      </c>
      <c r="M114" s="134"/>
      <c r="N114" s="246"/>
    </row>
    <row r="115" spans="1:14" customFormat="1" x14ac:dyDescent="0.25">
      <c r="A115" s="8" t="s">
        <v>80</v>
      </c>
      <c r="B115" s="278"/>
      <c r="C115" s="68"/>
      <c r="D115" s="327">
        <v>2000</v>
      </c>
      <c r="E115" s="327"/>
      <c r="F115" s="327"/>
      <c r="G115" s="68"/>
      <c r="H115" s="90"/>
      <c r="I115" s="133">
        <v>4444.16</v>
      </c>
      <c r="J115" s="133"/>
      <c r="K115" s="188"/>
      <c r="L115" s="90"/>
      <c r="M115" s="134">
        <v>2000</v>
      </c>
      <c r="N115" s="246"/>
    </row>
    <row r="116" spans="1:14" customFormat="1" x14ac:dyDescent="0.25">
      <c r="A116" s="8" t="s">
        <v>81</v>
      </c>
      <c r="B116" s="278"/>
      <c r="C116" s="68"/>
      <c r="D116" s="327">
        <v>0</v>
      </c>
      <c r="E116" s="327"/>
      <c r="F116" s="327"/>
      <c r="G116" s="68"/>
      <c r="H116" s="90"/>
      <c r="I116" s="133"/>
      <c r="J116" s="133"/>
      <c r="K116" s="188"/>
      <c r="L116" s="90"/>
      <c r="M116" s="134">
        <v>0</v>
      </c>
      <c r="N116" s="246"/>
    </row>
    <row r="117" spans="1:14" customFormat="1" x14ac:dyDescent="0.25">
      <c r="A117" s="8" t="s">
        <v>82</v>
      </c>
      <c r="B117" s="278"/>
      <c r="C117" s="68"/>
      <c r="D117" s="327">
        <v>0</v>
      </c>
      <c r="E117" s="327"/>
      <c r="F117" s="327"/>
      <c r="G117" s="68"/>
      <c r="H117" s="90"/>
      <c r="I117" s="133">
        <v>129.9</v>
      </c>
      <c r="J117" s="133"/>
      <c r="K117" s="188"/>
      <c r="L117" s="90"/>
      <c r="M117" s="134">
        <v>0</v>
      </c>
      <c r="N117" s="246"/>
    </row>
    <row r="118" spans="1:14" customFormat="1" x14ac:dyDescent="0.25">
      <c r="A118" s="8" t="s">
        <v>83</v>
      </c>
      <c r="B118" s="278"/>
      <c r="C118" s="68"/>
      <c r="D118" s="68"/>
      <c r="E118" s="68"/>
      <c r="F118" s="68"/>
      <c r="G118" s="68"/>
      <c r="H118" s="90"/>
      <c r="I118" s="133"/>
      <c r="J118" s="133"/>
      <c r="K118" s="188"/>
      <c r="L118" s="90"/>
      <c r="M118" s="90"/>
      <c r="N118" s="246"/>
    </row>
    <row r="119" spans="1:14" customFormat="1" x14ac:dyDescent="0.25">
      <c r="A119" s="8" t="s">
        <v>84</v>
      </c>
      <c r="B119" s="278"/>
      <c r="C119" s="68"/>
      <c r="D119" s="68"/>
      <c r="E119" s="68"/>
      <c r="F119" s="68"/>
      <c r="G119" s="68"/>
      <c r="H119" s="90"/>
      <c r="I119" s="90"/>
      <c r="J119" s="90"/>
      <c r="K119" s="188"/>
      <c r="L119" s="90"/>
      <c r="M119" s="90"/>
      <c r="N119" s="246"/>
    </row>
    <row r="120" spans="1:14" customFormat="1" x14ac:dyDescent="0.25">
      <c r="A120" s="8" t="s">
        <v>85</v>
      </c>
      <c r="B120" s="278">
        <v>1500</v>
      </c>
      <c r="C120" s="68"/>
      <c r="D120" s="327"/>
      <c r="E120" s="327"/>
      <c r="F120" s="327"/>
      <c r="G120" s="68"/>
      <c r="H120" s="90"/>
      <c r="I120" s="134"/>
      <c r="J120" s="134"/>
      <c r="K120" s="188"/>
      <c r="L120" s="90">
        <v>1500</v>
      </c>
      <c r="M120" s="134"/>
      <c r="N120" s="246"/>
    </row>
    <row r="121" spans="1:14" customFormat="1" x14ac:dyDescent="0.25">
      <c r="A121" s="220" t="s">
        <v>86</v>
      </c>
      <c r="B121" s="278">
        <v>1000</v>
      </c>
      <c r="C121" s="68"/>
      <c r="D121" s="327"/>
      <c r="E121" s="327"/>
      <c r="F121" s="327"/>
      <c r="G121" s="68"/>
      <c r="H121" s="90">
        <v>211</v>
      </c>
      <c r="I121" s="134"/>
      <c r="J121" s="134"/>
      <c r="K121" s="188"/>
      <c r="L121" s="90">
        <v>1000</v>
      </c>
      <c r="M121" s="134"/>
      <c r="N121" s="246"/>
    </row>
    <row r="122" spans="1:14" customFormat="1" x14ac:dyDescent="0.25">
      <c r="A122" s="8" t="s">
        <v>87</v>
      </c>
      <c r="B122" s="278">
        <v>0</v>
      </c>
      <c r="C122" s="68"/>
      <c r="D122" s="327"/>
      <c r="E122" s="327"/>
      <c r="F122" s="327"/>
      <c r="G122" s="68"/>
      <c r="H122" s="90"/>
      <c r="I122" s="134"/>
      <c r="J122" s="134"/>
      <c r="K122" s="188"/>
      <c r="L122" s="90">
        <v>1000</v>
      </c>
      <c r="M122" s="134"/>
      <c r="N122" s="246"/>
    </row>
    <row r="123" spans="1:14" customFormat="1" x14ac:dyDescent="0.25">
      <c r="A123" s="8" t="s">
        <v>72</v>
      </c>
      <c r="B123" s="278"/>
      <c r="C123" s="68"/>
      <c r="D123" s="327">
        <v>300</v>
      </c>
      <c r="E123" s="327"/>
      <c r="F123" s="327"/>
      <c r="G123" s="68"/>
      <c r="H123" s="90"/>
      <c r="I123" s="134">
        <v>338.95</v>
      </c>
      <c r="J123" s="134"/>
      <c r="K123" s="188"/>
      <c r="L123" s="90"/>
      <c r="M123" s="134">
        <v>300</v>
      </c>
      <c r="N123" s="246"/>
    </row>
    <row r="124" spans="1:14" customFormat="1" x14ac:dyDescent="0.25">
      <c r="A124" s="8" t="s">
        <v>73</v>
      </c>
      <c r="B124" s="278"/>
      <c r="C124" s="68"/>
      <c r="D124" s="327">
        <v>900</v>
      </c>
      <c r="E124" s="327"/>
      <c r="F124" s="327"/>
      <c r="G124" s="68"/>
      <c r="H124" s="90"/>
      <c r="I124" s="134">
        <v>525.16999999999996</v>
      </c>
      <c r="J124" s="134"/>
      <c r="K124" s="188"/>
      <c r="L124" s="90"/>
      <c r="M124" s="134">
        <v>900</v>
      </c>
      <c r="N124" s="246"/>
    </row>
    <row r="125" spans="1:14" customFormat="1" x14ac:dyDescent="0.25">
      <c r="A125" s="8" t="s">
        <v>75</v>
      </c>
      <c r="B125" s="278">
        <v>10000</v>
      </c>
      <c r="C125" s="68"/>
      <c r="D125" s="327"/>
      <c r="E125" s="327"/>
      <c r="F125" s="327"/>
      <c r="G125" s="68"/>
      <c r="H125" s="90">
        <v>5992</v>
      </c>
      <c r="I125" s="134"/>
      <c r="J125" s="134"/>
      <c r="K125" s="188"/>
      <c r="L125" s="90">
        <v>10000</v>
      </c>
      <c r="M125" s="134"/>
      <c r="N125" s="246"/>
    </row>
    <row r="126" spans="1:14" customFormat="1" x14ac:dyDescent="0.25">
      <c r="A126" s="8" t="s">
        <v>76</v>
      </c>
      <c r="B126" s="278"/>
      <c r="C126" s="68"/>
      <c r="D126" s="327">
        <v>200</v>
      </c>
      <c r="E126" s="327"/>
      <c r="F126" s="327"/>
      <c r="G126" s="68"/>
      <c r="H126" s="90"/>
      <c r="I126" s="134"/>
      <c r="J126" s="134"/>
      <c r="K126" s="188"/>
      <c r="L126" s="90"/>
      <c r="M126" s="134">
        <v>200</v>
      </c>
      <c r="N126" s="246"/>
    </row>
    <row r="127" spans="1:14" customFormat="1" x14ac:dyDescent="0.25">
      <c r="A127" s="8" t="s">
        <v>80</v>
      </c>
      <c r="B127" s="278"/>
      <c r="C127" s="68"/>
      <c r="D127" s="327">
        <v>15000</v>
      </c>
      <c r="E127" s="327"/>
      <c r="F127" s="327"/>
      <c r="G127" s="68"/>
      <c r="H127" s="90"/>
      <c r="I127" s="134">
        <v>20553.169999999998</v>
      </c>
      <c r="J127" s="134"/>
      <c r="K127" s="188"/>
      <c r="L127" s="90"/>
      <c r="M127" s="134">
        <v>15000</v>
      </c>
      <c r="N127" s="246"/>
    </row>
    <row r="128" spans="1:14" customFormat="1" x14ac:dyDescent="0.25">
      <c r="A128" s="8" t="s">
        <v>74</v>
      </c>
      <c r="B128" s="278"/>
      <c r="C128" s="68"/>
      <c r="D128" s="327">
        <v>1500</v>
      </c>
      <c r="E128" s="327"/>
      <c r="F128" s="327"/>
      <c r="G128" s="68"/>
      <c r="H128" s="90"/>
      <c r="I128" s="134">
        <v>1350</v>
      </c>
      <c r="J128" s="134"/>
      <c r="K128" s="188"/>
      <c r="L128" s="90"/>
      <c r="M128" s="134">
        <v>1500</v>
      </c>
      <c r="N128" s="246"/>
    </row>
    <row r="129" spans="1:14" customFormat="1" x14ac:dyDescent="0.25">
      <c r="A129" s="8" t="s">
        <v>88</v>
      </c>
      <c r="B129" s="278"/>
      <c r="C129" s="68"/>
      <c r="D129" s="327">
        <v>0</v>
      </c>
      <c r="E129" s="327"/>
      <c r="F129" s="327"/>
      <c r="G129" s="68"/>
      <c r="H129" s="90"/>
      <c r="I129" s="134">
        <v>918.59</v>
      </c>
      <c r="J129" s="134"/>
      <c r="K129" s="188"/>
      <c r="L129" s="90"/>
      <c r="M129" s="134">
        <v>0</v>
      </c>
      <c r="N129" s="246"/>
    </row>
    <row r="130" spans="1:14" customFormat="1" x14ac:dyDescent="0.25">
      <c r="A130" s="11" t="s">
        <v>89</v>
      </c>
      <c r="B130" s="281">
        <v>300</v>
      </c>
      <c r="C130" s="68"/>
      <c r="D130" s="327">
        <v>300</v>
      </c>
      <c r="E130" s="327"/>
      <c r="F130" s="327"/>
      <c r="G130" s="68"/>
      <c r="H130" s="105"/>
      <c r="I130" s="135">
        <v>486.98</v>
      </c>
      <c r="J130" s="135"/>
      <c r="K130" s="183"/>
      <c r="L130" s="105">
        <v>300</v>
      </c>
      <c r="M130" s="135">
        <v>300</v>
      </c>
      <c r="N130" s="248"/>
    </row>
    <row r="131" spans="1:14" customFormat="1" x14ac:dyDescent="0.25">
      <c r="A131" s="14" t="s">
        <v>82</v>
      </c>
      <c r="B131" s="279"/>
      <c r="C131" s="68"/>
      <c r="D131" s="327">
        <v>500</v>
      </c>
      <c r="E131" s="327"/>
      <c r="F131" s="327"/>
      <c r="G131" s="68"/>
      <c r="H131" s="124"/>
      <c r="I131" s="136">
        <v>1337.29</v>
      </c>
      <c r="J131" s="136"/>
      <c r="K131" s="189"/>
      <c r="L131" s="124"/>
      <c r="M131" s="136">
        <v>500</v>
      </c>
      <c r="N131" s="223"/>
    </row>
    <row r="132" spans="1:14" customFormat="1" x14ac:dyDescent="0.25">
      <c r="A132" s="14" t="s">
        <v>90</v>
      </c>
      <c r="B132" s="282"/>
      <c r="C132" s="68"/>
      <c r="D132" s="327">
        <v>0</v>
      </c>
      <c r="E132" s="327"/>
      <c r="F132" s="327"/>
      <c r="G132" s="68"/>
      <c r="H132" s="101"/>
      <c r="I132" s="137"/>
      <c r="J132" s="137"/>
      <c r="K132" s="190"/>
      <c r="L132" s="101"/>
      <c r="M132" s="137">
        <v>0</v>
      </c>
      <c r="N132" s="222"/>
    </row>
    <row r="133" spans="1:14" customFormat="1" x14ac:dyDescent="0.25">
      <c r="A133" s="17" t="s">
        <v>83</v>
      </c>
      <c r="B133" s="276"/>
      <c r="C133" s="68"/>
      <c r="D133" s="327"/>
      <c r="E133" s="327"/>
      <c r="F133" s="327"/>
      <c r="G133" s="68"/>
      <c r="H133" s="102"/>
      <c r="I133" s="138"/>
      <c r="J133" s="138"/>
      <c r="K133" s="191"/>
      <c r="L133" s="102"/>
      <c r="M133" s="138"/>
      <c r="N133" s="254"/>
    </row>
    <row r="134" spans="1:14" customFormat="1" x14ac:dyDescent="0.25">
      <c r="A134" s="10" t="s">
        <v>78</v>
      </c>
      <c r="B134" s="277">
        <v>0</v>
      </c>
      <c r="C134" s="68"/>
      <c r="D134" s="327"/>
      <c r="E134" s="327"/>
      <c r="F134" s="327"/>
      <c r="G134" s="68"/>
      <c r="H134" s="99">
        <v>804.76</v>
      </c>
      <c r="I134" s="139"/>
      <c r="J134" s="139"/>
      <c r="K134" s="192"/>
      <c r="L134" s="99">
        <v>0</v>
      </c>
      <c r="M134" s="139"/>
      <c r="N134" s="245"/>
    </row>
    <row r="135" spans="1:14" customFormat="1" x14ac:dyDescent="0.25">
      <c r="A135" s="8" t="s">
        <v>77</v>
      </c>
      <c r="B135" s="278">
        <v>3000</v>
      </c>
      <c r="C135" s="68"/>
      <c r="D135" s="327"/>
      <c r="E135" s="327"/>
      <c r="F135" s="327"/>
      <c r="G135" s="68"/>
      <c r="H135" s="90">
        <v>11500</v>
      </c>
      <c r="I135" s="134"/>
      <c r="J135" s="134"/>
      <c r="K135" s="188"/>
      <c r="L135" s="90">
        <v>3000</v>
      </c>
      <c r="M135" s="134"/>
      <c r="N135" s="246"/>
    </row>
    <row r="136" spans="1:14" customFormat="1" x14ac:dyDescent="0.25">
      <c r="A136" s="8" t="s">
        <v>79</v>
      </c>
      <c r="B136" s="278">
        <v>0</v>
      </c>
      <c r="C136" s="68"/>
      <c r="D136" s="327"/>
      <c r="E136" s="327"/>
      <c r="F136" s="327"/>
      <c r="G136" s="68"/>
      <c r="H136" s="90"/>
      <c r="I136" s="134"/>
      <c r="J136" s="134"/>
      <c r="K136" s="188"/>
      <c r="L136" s="90">
        <v>0</v>
      </c>
      <c r="M136" s="134"/>
      <c r="N136" s="246"/>
    </row>
    <row r="137" spans="1:14" customFormat="1" x14ac:dyDescent="0.25">
      <c r="A137" s="11" t="s">
        <v>91</v>
      </c>
      <c r="B137" s="279">
        <v>4000</v>
      </c>
      <c r="C137" s="68"/>
      <c r="D137" s="327">
        <v>1600</v>
      </c>
      <c r="E137" s="327"/>
      <c r="F137" s="327"/>
      <c r="G137" s="68"/>
      <c r="H137" s="90">
        <v>3200</v>
      </c>
      <c r="I137" s="134"/>
      <c r="J137" s="134"/>
      <c r="K137" s="188"/>
      <c r="L137" s="90">
        <v>4000</v>
      </c>
      <c r="M137" s="134">
        <v>1600</v>
      </c>
      <c r="N137" s="246"/>
    </row>
    <row r="138" spans="1:14" customFormat="1" ht="18.75" thickBot="1" x14ac:dyDescent="0.3">
      <c r="A138" s="328"/>
      <c r="B138" s="113"/>
      <c r="C138" s="113"/>
      <c r="D138" s="113"/>
      <c r="E138" s="113"/>
      <c r="F138" s="113"/>
      <c r="G138" s="113"/>
      <c r="H138" s="105"/>
      <c r="I138" s="135"/>
      <c r="J138" s="135"/>
      <c r="K138" s="183"/>
      <c r="L138" s="105"/>
      <c r="M138" s="105"/>
      <c r="N138" s="248"/>
    </row>
    <row r="139" spans="1:14" s="13" customFormat="1" ht="19.5" thickTop="1" thickBot="1" x14ac:dyDescent="0.3">
      <c r="A139" s="19" t="s">
        <v>344</v>
      </c>
      <c r="B139" s="126">
        <f>SUM(B102:B137)</f>
        <v>25656</v>
      </c>
      <c r="C139" s="126"/>
      <c r="D139" s="126">
        <f>SUM(D102:D137)</f>
        <v>22625</v>
      </c>
      <c r="E139" s="126"/>
      <c r="F139" s="126"/>
      <c r="G139" s="126">
        <f>B139-D139</f>
        <v>3031</v>
      </c>
      <c r="H139" s="141">
        <f>SUM(H102:H137)</f>
        <v>32396.76</v>
      </c>
      <c r="I139" s="141">
        <f>SUM(I102:I137)</f>
        <v>32341.1</v>
      </c>
      <c r="J139" s="142">
        <f>H139-I139</f>
        <v>55.659999999999854</v>
      </c>
      <c r="K139" s="193"/>
      <c r="L139" s="141">
        <f>SUM(L101:L137)</f>
        <v>26548</v>
      </c>
      <c r="M139" s="141">
        <f>SUM(M101:M137)</f>
        <v>22625</v>
      </c>
      <c r="N139" s="255">
        <f>L139-M139</f>
        <v>3923</v>
      </c>
    </row>
    <row r="140" spans="1:14" customFormat="1" ht="21.75" customHeight="1" thickBot="1" x14ac:dyDescent="0.3">
      <c r="A140" s="64" t="s">
        <v>286</v>
      </c>
      <c r="B140" s="129"/>
      <c r="C140" s="129"/>
      <c r="D140" s="129"/>
      <c r="E140" s="302"/>
      <c r="F140" s="302"/>
      <c r="G140" s="130">
        <f>G139+G101</f>
        <v>3031</v>
      </c>
      <c r="H140" s="226"/>
      <c r="I140" s="226"/>
      <c r="J140" s="227">
        <f>J101+J139</f>
        <v>-1.4210854715202004E-13</v>
      </c>
      <c r="K140" s="228"/>
      <c r="L140" s="226"/>
      <c r="M140" s="226"/>
      <c r="N140" s="256">
        <f>N101+L139-M139</f>
        <v>3867.34</v>
      </c>
    </row>
    <row r="141" spans="1:14" customFormat="1" ht="7.5" customHeight="1" x14ac:dyDescent="0.25">
      <c r="A141" s="3"/>
      <c r="B141" s="144"/>
      <c r="C141" s="144"/>
      <c r="D141" s="144"/>
      <c r="E141" s="144"/>
      <c r="F141" s="144"/>
      <c r="G141" s="144"/>
      <c r="H141" s="70"/>
      <c r="I141" s="70"/>
      <c r="J141" s="70"/>
      <c r="K141" s="185"/>
      <c r="L141" s="70"/>
      <c r="M141" s="70"/>
      <c r="N141" s="247"/>
    </row>
    <row r="142" spans="1:14" s="7" customFormat="1" x14ac:dyDescent="0.25">
      <c r="A142" s="6" t="s">
        <v>92</v>
      </c>
      <c r="B142" s="84"/>
      <c r="C142" s="84"/>
      <c r="D142" s="84"/>
      <c r="E142" s="84"/>
      <c r="F142" s="84"/>
      <c r="G142" s="84"/>
      <c r="H142" s="87"/>
      <c r="I142" s="87"/>
      <c r="J142" s="87"/>
      <c r="K142" s="186"/>
      <c r="L142" s="87"/>
      <c r="M142" s="87"/>
      <c r="N142" s="240"/>
    </row>
    <row r="143" spans="1:14" customFormat="1" x14ac:dyDescent="0.25">
      <c r="A143" s="9" t="s">
        <v>266</v>
      </c>
      <c r="B143" s="91"/>
      <c r="C143" s="91"/>
      <c r="D143" s="91"/>
      <c r="E143" s="91"/>
      <c r="F143" s="91"/>
      <c r="G143" s="91">
        <v>0</v>
      </c>
      <c r="H143" s="109"/>
      <c r="I143" s="109"/>
      <c r="J143" s="92">
        <v>0</v>
      </c>
      <c r="K143" s="195"/>
      <c r="L143" s="109"/>
      <c r="M143" s="109"/>
      <c r="N143" s="252">
        <v>0</v>
      </c>
    </row>
    <row r="144" spans="1:14" customFormat="1" x14ac:dyDescent="0.25">
      <c r="A144" s="8" t="s">
        <v>93</v>
      </c>
      <c r="B144" s="276">
        <f>1452*7</f>
        <v>10164</v>
      </c>
      <c r="C144" s="104"/>
      <c r="D144" s="90">
        <v>10164</v>
      </c>
      <c r="E144" s="104"/>
      <c r="F144" s="104"/>
      <c r="G144" s="68"/>
      <c r="H144" s="90">
        <v>9026.5</v>
      </c>
      <c r="I144" s="90">
        <v>9026.5</v>
      </c>
      <c r="J144" s="90"/>
      <c r="K144" s="188"/>
      <c r="L144" s="90">
        <v>9912</v>
      </c>
      <c r="M144" s="90">
        <v>9912</v>
      </c>
      <c r="N144" s="246"/>
    </row>
    <row r="145" spans="1:3626" customFormat="1" ht="18.75" thickBot="1" x14ac:dyDescent="0.3">
      <c r="A145" s="11" t="s">
        <v>94</v>
      </c>
      <c r="B145" s="113"/>
      <c r="C145" s="113"/>
      <c r="D145" s="113"/>
      <c r="E145" s="113"/>
      <c r="F145" s="113"/>
      <c r="G145" s="113"/>
      <c r="H145" s="105"/>
      <c r="I145" s="105"/>
      <c r="J145" s="105"/>
      <c r="K145" s="183"/>
      <c r="L145" s="105"/>
      <c r="M145" s="105"/>
      <c r="N145" s="248"/>
    </row>
    <row r="146" spans="1:3626" s="13" customFormat="1" ht="19.5" thickTop="1" thickBot="1" x14ac:dyDescent="0.3">
      <c r="A146" s="62" t="s">
        <v>95</v>
      </c>
      <c r="B146" s="126">
        <f>SUM(B144:B145)</f>
        <v>10164</v>
      </c>
      <c r="C146" s="126"/>
      <c r="D146" s="126">
        <f>SUM(D144:D145)</f>
        <v>10164</v>
      </c>
      <c r="E146" s="126"/>
      <c r="F146" s="126"/>
      <c r="G146" s="126">
        <f>B146-D146</f>
        <v>0</v>
      </c>
      <c r="H146" s="229">
        <f>H144</f>
        <v>9026.5</v>
      </c>
      <c r="I146" s="229">
        <f>I144</f>
        <v>9026.5</v>
      </c>
      <c r="J146" s="229">
        <f>H146-I146</f>
        <v>0</v>
      </c>
      <c r="K146" s="230"/>
      <c r="L146" s="229">
        <f>SUM(L143:L145)</f>
        <v>9912</v>
      </c>
      <c r="M146" s="229">
        <f>SUM(M143:M145)</f>
        <v>9912</v>
      </c>
      <c r="N146" s="257">
        <f>L146-M146</f>
        <v>0</v>
      </c>
    </row>
    <row r="147" spans="1:3626" s="7" customFormat="1" ht="18.75" thickBot="1" x14ac:dyDescent="0.3">
      <c r="A147" s="65" t="s">
        <v>287</v>
      </c>
      <c r="B147" s="145"/>
      <c r="C147" s="145"/>
      <c r="D147" s="145"/>
      <c r="E147" s="303"/>
      <c r="F147" s="303"/>
      <c r="G147" s="146">
        <f>G143+G146</f>
        <v>0</v>
      </c>
      <c r="H147" s="231"/>
      <c r="I147" s="231"/>
      <c r="J147" s="232">
        <v>0</v>
      </c>
      <c r="K147" s="233"/>
      <c r="L147" s="231"/>
      <c r="M147" s="231"/>
      <c r="N147" s="258">
        <f>N143+L146-M146</f>
        <v>0</v>
      </c>
    </row>
    <row r="148" spans="1:3626" s="7" customFormat="1" hidden="1" x14ac:dyDescent="0.25">
      <c r="A148" s="238"/>
      <c r="B148" s="237"/>
      <c r="C148" s="237"/>
      <c r="D148" s="237"/>
      <c r="E148" s="237"/>
      <c r="F148" s="237"/>
      <c r="G148" s="294"/>
      <c r="H148" s="231"/>
      <c r="I148" s="231"/>
      <c r="J148" s="232"/>
      <c r="K148" s="233"/>
      <c r="L148" s="231"/>
      <c r="M148" s="231"/>
      <c r="N148" s="258"/>
    </row>
    <row r="149" spans="1:3626" customFormat="1" x14ac:dyDescent="0.25">
      <c r="A149" s="9" t="s">
        <v>267</v>
      </c>
      <c r="B149" s="114"/>
      <c r="C149" s="114"/>
      <c r="D149" s="114"/>
      <c r="E149" s="114"/>
      <c r="F149" s="114"/>
      <c r="G149" s="114">
        <v>0</v>
      </c>
      <c r="H149" s="109"/>
      <c r="I149" s="109"/>
      <c r="J149" s="92">
        <v>0</v>
      </c>
      <c r="K149" s="195"/>
      <c r="L149" s="109"/>
      <c r="M149" s="109"/>
      <c r="N149" s="252">
        <v>0</v>
      </c>
    </row>
    <row r="150" spans="1:3626" customFormat="1" x14ac:dyDescent="0.25">
      <c r="A150" s="8" t="s">
        <v>96</v>
      </c>
      <c r="B150" s="276">
        <f>1452*0.5</f>
        <v>726</v>
      </c>
      <c r="C150" s="104"/>
      <c r="D150" s="90">
        <v>726</v>
      </c>
      <c r="E150" s="68"/>
      <c r="F150" s="68"/>
      <c r="G150" s="68"/>
      <c r="H150" s="90">
        <v>644.76</v>
      </c>
      <c r="I150" s="90">
        <v>644.76</v>
      </c>
      <c r="J150" s="90"/>
      <c r="K150" s="188"/>
      <c r="L150" s="90">
        <v>708</v>
      </c>
      <c r="M150" s="90">
        <v>708</v>
      </c>
      <c r="N150" s="246"/>
    </row>
    <row r="151" spans="1:3626" customFormat="1" ht="18.75" thickBot="1" x14ac:dyDescent="0.3">
      <c r="A151" s="11" t="s">
        <v>97</v>
      </c>
      <c r="B151" s="113"/>
      <c r="C151" s="113"/>
      <c r="D151" s="113"/>
      <c r="E151" s="113"/>
      <c r="F151" s="113"/>
      <c r="G151" s="113"/>
      <c r="H151" s="105"/>
      <c r="I151" s="105"/>
      <c r="J151" s="105"/>
      <c r="K151" s="183"/>
      <c r="L151" s="105"/>
      <c r="M151" s="105"/>
      <c r="N151" s="248"/>
    </row>
    <row r="152" spans="1:3626" s="16" customFormat="1" ht="19.5" thickTop="1" thickBot="1" x14ac:dyDescent="0.3">
      <c r="A152" s="62" t="s">
        <v>98</v>
      </c>
      <c r="B152" s="126">
        <f>SUM(B150:B151)</f>
        <v>726</v>
      </c>
      <c r="C152" s="126"/>
      <c r="D152" s="126">
        <f>SUM(D150:D151)</f>
        <v>726</v>
      </c>
      <c r="E152" s="126"/>
      <c r="F152" s="126"/>
      <c r="G152" s="126">
        <f>B152-D152</f>
        <v>0</v>
      </c>
      <c r="H152" s="127">
        <f>H150</f>
        <v>644.76</v>
      </c>
      <c r="I152" s="127">
        <f>I150</f>
        <v>644.76</v>
      </c>
      <c r="J152" s="127">
        <f>H152-I152</f>
        <v>0</v>
      </c>
      <c r="K152" s="184"/>
      <c r="L152" s="127">
        <f>SUM(L149:L151)</f>
        <v>708</v>
      </c>
      <c r="M152" s="127">
        <f>SUM(M149:M151)</f>
        <v>708</v>
      </c>
      <c r="N152" s="251">
        <f>L152-M152</f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  <c r="IW152" s="13"/>
      <c r="IX152" s="13"/>
      <c r="IY152" s="13"/>
      <c r="IZ152" s="13"/>
      <c r="JA152" s="13"/>
      <c r="JB152" s="13"/>
      <c r="JC152" s="13"/>
      <c r="JD152" s="13"/>
      <c r="JE152" s="13"/>
      <c r="JF152" s="13"/>
      <c r="JG152" s="13"/>
      <c r="JH152" s="13"/>
      <c r="JI152" s="13"/>
      <c r="JJ152" s="13"/>
      <c r="JK152" s="13"/>
      <c r="JL152" s="13"/>
      <c r="JM152" s="13"/>
      <c r="JN152" s="13"/>
      <c r="JO152" s="13"/>
      <c r="JP152" s="13"/>
      <c r="JQ152" s="13"/>
      <c r="JR152" s="13"/>
      <c r="JS152" s="13"/>
      <c r="JT152" s="13"/>
      <c r="JU152" s="13"/>
      <c r="JV152" s="13"/>
      <c r="JW152" s="13"/>
      <c r="JX152" s="13"/>
      <c r="JY152" s="13"/>
      <c r="JZ152" s="13"/>
      <c r="KA152" s="13"/>
      <c r="KB152" s="13"/>
      <c r="KC152" s="13"/>
      <c r="KD152" s="13"/>
      <c r="KE152" s="13"/>
      <c r="KF152" s="13"/>
      <c r="KG152" s="13"/>
      <c r="KH152" s="13"/>
      <c r="KI152" s="13"/>
      <c r="KJ152" s="13"/>
      <c r="KK152" s="13"/>
      <c r="KL152" s="13"/>
      <c r="KM152" s="13"/>
      <c r="KN152" s="13"/>
      <c r="KO152" s="13"/>
      <c r="KP152" s="13"/>
      <c r="KQ152" s="13"/>
      <c r="KR152" s="13"/>
      <c r="KS152" s="13"/>
      <c r="KT152" s="13"/>
      <c r="KU152" s="13"/>
      <c r="KV152" s="13"/>
      <c r="KW152" s="13"/>
      <c r="KX152" s="13"/>
      <c r="KY152" s="13"/>
      <c r="KZ152" s="13"/>
      <c r="LA152" s="13"/>
      <c r="LB152" s="13"/>
      <c r="LC152" s="13"/>
      <c r="LD152" s="13"/>
      <c r="LE152" s="13"/>
      <c r="LF152" s="13"/>
      <c r="LG152" s="13"/>
      <c r="LH152" s="13"/>
      <c r="LI152" s="13"/>
      <c r="LJ152" s="13"/>
      <c r="LK152" s="13"/>
      <c r="LL152" s="13"/>
      <c r="LM152" s="13"/>
      <c r="LN152" s="13"/>
      <c r="LO152" s="13"/>
      <c r="LP152" s="13"/>
      <c r="LQ152" s="13"/>
      <c r="LR152" s="13"/>
      <c r="LS152" s="13"/>
      <c r="LT152" s="13"/>
      <c r="LU152" s="13"/>
      <c r="LV152" s="13"/>
      <c r="LW152" s="13"/>
      <c r="LX152" s="13"/>
      <c r="LY152" s="13"/>
      <c r="LZ152" s="13"/>
      <c r="MA152" s="13"/>
      <c r="MB152" s="13"/>
      <c r="MC152" s="13"/>
      <c r="MD152" s="13"/>
      <c r="ME152" s="13"/>
      <c r="MF152" s="13"/>
      <c r="MG152" s="13"/>
      <c r="MH152" s="13"/>
      <c r="MI152" s="13"/>
      <c r="MJ152" s="13"/>
      <c r="MK152" s="13"/>
      <c r="ML152" s="13"/>
      <c r="MM152" s="13"/>
      <c r="MN152" s="13"/>
      <c r="MO152" s="13"/>
      <c r="MP152" s="13"/>
      <c r="MQ152" s="13"/>
      <c r="MR152" s="13"/>
      <c r="MS152" s="13"/>
      <c r="MT152" s="13"/>
      <c r="MU152" s="13"/>
      <c r="MV152" s="13"/>
      <c r="MW152" s="13"/>
      <c r="MX152" s="13"/>
      <c r="MY152" s="13"/>
      <c r="MZ152" s="13"/>
      <c r="NA152" s="13"/>
      <c r="NB152" s="13"/>
      <c r="NC152" s="13"/>
      <c r="ND152" s="13"/>
      <c r="NE152" s="13"/>
      <c r="NF152" s="13"/>
      <c r="NG152" s="13"/>
      <c r="NH152" s="13"/>
      <c r="NI152" s="13"/>
      <c r="NJ152" s="13"/>
      <c r="NK152" s="13"/>
      <c r="NL152" s="13"/>
      <c r="NM152" s="13"/>
      <c r="NN152" s="13"/>
      <c r="NO152" s="13"/>
      <c r="NP152" s="13"/>
      <c r="NQ152" s="13"/>
      <c r="NR152" s="13"/>
      <c r="NS152" s="13"/>
      <c r="NT152" s="13"/>
      <c r="NU152" s="13"/>
      <c r="NV152" s="13"/>
      <c r="NW152" s="13"/>
      <c r="NX152" s="13"/>
      <c r="NY152" s="13"/>
      <c r="NZ152" s="13"/>
      <c r="OA152" s="13"/>
      <c r="OB152" s="13"/>
      <c r="OC152" s="13"/>
      <c r="OD152" s="13"/>
      <c r="OE152" s="13"/>
      <c r="OF152" s="13"/>
      <c r="OG152" s="13"/>
      <c r="OH152" s="13"/>
      <c r="OI152" s="13"/>
      <c r="OJ152" s="13"/>
      <c r="OK152" s="13"/>
      <c r="OL152" s="13"/>
      <c r="OM152" s="13"/>
      <c r="ON152" s="13"/>
      <c r="OO152" s="13"/>
      <c r="OP152" s="13"/>
      <c r="OQ152" s="13"/>
      <c r="OR152" s="13"/>
      <c r="OS152" s="13"/>
      <c r="OT152" s="13"/>
      <c r="OU152" s="13"/>
      <c r="OV152" s="13"/>
      <c r="OW152" s="13"/>
      <c r="OX152" s="13"/>
      <c r="OY152" s="13"/>
      <c r="OZ152" s="13"/>
      <c r="PA152" s="13"/>
      <c r="PB152" s="13"/>
      <c r="PC152" s="13"/>
      <c r="PD152" s="13"/>
      <c r="PE152" s="13"/>
      <c r="PF152" s="13"/>
      <c r="PG152" s="13"/>
      <c r="PH152" s="13"/>
      <c r="PI152" s="13"/>
      <c r="PJ152" s="13"/>
      <c r="PK152" s="13"/>
      <c r="PL152" s="13"/>
      <c r="PM152" s="13"/>
      <c r="PN152" s="13"/>
      <c r="PO152" s="13"/>
      <c r="PP152" s="13"/>
      <c r="PQ152" s="13"/>
      <c r="PR152" s="13"/>
      <c r="PS152" s="13"/>
      <c r="PT152" s="13"/>
      <c r="PU152" s="13"/>
      <c r="PV152" s="13"/>
      <c r="PW152" s="13"/>
      <c r="PX152" s="13"/>
      <c r="PY152" s="13"/>
      <c r="PZ152" s="13"/>
      <c r="QA152" s="13"/>
      <c r="QB152" s="13"/>
      <c r="QC152" s="13"/>
      <c r="QD152" s="13"/>
      <c r="QE152" s="13"/>
      <c r="QF152" s="13"/>
      <c r="QG152" s="13"/>
      <c r="QH152" s="13"/>
      <c r="QI152" s="13"/>
      <c r="QJ152" s="13"/>
      <c r="QK152" s="13"/>
      <c r="QL152" s="13"/>
      <c r="QM152" s="13"/>
      <c r="QN152" s="13"/>
      <c r="QO152" s="13"/>
      <c r="QP152" s="13"/>
      <c r="QQ152" s="13"/>
      <c r="QR152" s="13"/>
      <c r="QS152" s="13"/>
      <c r="QT152" s="13"/>
      <c r="QU152" s="13"/>
      <c r="QV152" s="13"/>
      <c r="QW152" s="13"/>
      <c r="QX152" s="13"/>
      <c r="QY152" s="13"/>
      <c r="QZ152" s="13"/>
      <c r="RA152" s="13"/>
      <c r="RB152" s="13"/>
      <c r="RC152" s="13"/>
      <c r="RD152" s="13"/>
      <c r="RE152" s="13"/>
      <c r="RF152" s="13"/>
      <c r="RG152" s="13"/>
      <c r="RH152" s="13"/>
      <c r="RI152" s="13"/>
      <c r="RJ152" s="13"/>
      <c r="RK152" s="13"/>
      <c r="RL152" s="13"/>
      <c r="RM152" s="13"/>
      <c r="RN152" s="13"/>
      <c r="RO152" s="13"/>
      <c r="RP152" s="13"/>
      <c r="RQ152" s="13"/>
      <c r="RR152" s="13"/>
      <c r="RS152" s="13"/>
      <c r="RT152" s="13"/>
      <c r="RU152" s="13"/>
      <c r="RV152" s="13"/>
      <c r="RW152" s="13"/>
      <c r="RX152" s="13"/>
      <c r="RY152" s="13"/>
      <c r="RZ152" s="13"/>
      <c r="SA152" s="13"/>
      <c r="SB152" s="13"/>
      <c r="SC152" s="13"/>
      <c r="SD152" s="13"/>
      <c r="SE152" s="13"/>
      <c r="SF152" s="13"/>
      <c r="SG152" s="13"/>
      <c r="SH152" s="13"/>
      <c r="SI152" s="13"/>
      <c r="SJ152" s="13"/>
      <c r="SK152" s="13"/>
      <c r="SL152" s="13"/>
      <c r="SM152" s="13"/>
      <c r="SN152" s="13"/>
      <c r="SO152" s="13"/>
      <c r="SP152" s="13"/>
      <c r="SQ152" s="13"/>
      <c r="SR152" s="13"/>
      <c r="SS152" s="13"/>
      <c r="ST152" s="13"/>
      <c r="SU152" s="13"/>
      <c r="SV152" s="13"/>
      <c r="SW152" s="13"/>
      <c r="SX152" s="13"/>
      <c r="SY152" s="13"/>
      <c r="SZ152" s="13"/>
      <c r="TA152" s="13"/>
      <c r="TB152" s="13"/>
      <c r="TC152" s="13"/>
      <c r="TD152" s="13"/>
      <c r="TE152" s="13"/>
      <c r="TF152" s="13"/>
      <c r="TG152" s="13"/>
      <c r="TH152" s="13"/>
      <c r="TI152" s="13"/>
      <c r="TJ152" s="13"/>
      <c r="TK152" s="13"/>
      <c r="TL152" s="13"/>
      <c r="TM152" s="13"/>
      <c r="TN152" s="13"/>
      <c r="TO152" s="13"/>
      <c r="TP152" s="13"/>
      <c r="TQ152" s="13"/>
      <c r="TR152" s="13"/>
      <c r="TS152" s="13"/>
      <c r="TT152" s="13"/>
      <c r="TU152" s="13"/>
      <c r="TV152" s="13"/>
      <c r="TW152" s="13"/>
      <c r="TX152" s="13"/>
      <c r="TY152" s="13"/>
      <c r="TZ152" s="13"/>
      <c r="UA152" s="13"/>
      <c r="UB152" s="13"/>
      <c r="UC152" s="13"/>
      <c r="UD152" s="13"/>
      <c r="UE152" s="13"/>
      <c r="UF152" s="13"/>
      <c r="UG152" s="13"/>
      <c r="UH152" s="13"/>
      <c r="UI152" s="13"/>
      <c r="UJ152" s="13"/>
      <c r="UK152" s="13"/>
      <c r="UL152" s="13"/>
      <c r="UM152" s="13"/>
      <c r="UN152" s="13"/>
      <c r="UO152" s="13"/>
      <c r="UP152" s="13"/>
      <c r="UQ152" s="13"/>
      <c r="UR152" s="13"/>
      <c r="US152" s="13"/>
      <c r="UT152" s="13"/>
      <c r="UU152" s="13"/>
      <c r="UV152" s="13"/>
      <c r="UW152" s="13"/>
      <c r="UX152" s="13"/>
      <c r="UY152" s="13"/>
      <c r="UZ152" s="13"/>
      <c r="VA152" s="13"/>
      <c r="VB152" s="13"/>
      <c r="VC152" s="13"/>
      <c r="VD152" s="13"/>
      <c r="VE152" s="13"/>
      <c r="VF152" s="13"/>
      <c r="VG152" s="13"/>
      <c r="VH152" s="13"/>
      <c r="VI152" s="13"/>
      <c r="VJ152" s="13"/>
      <c r="VK152" s="13"/>
      <c r="VL152" s="13"/>
      <c r="VM152" s="13"/>
      <c r="VN152" s="13"/>
      <c r="VO152" s="13"/>
      <c r="VP152" s="13"/>
      <c r="VQ152" s="13"/>
      <c r="VR152" s="13"/>
      <c r="VS152" s="13"/>
      <c r="VT152" s="13"/>
      <c r="VU152" s="13"/>
      <c r="VV152" s="13"/>
      <c r="VW152" s="13"/>
      <c r="VX152" s="13"/>
      <c r="VY152" s="13"/>
      <c r="VZ152" s="13"/>
      <c r="WA152" s="13"/>
      <c r="WB152" s="13"/>
      <c r="WC152" s="13"/>
      <c r="WD152" s="13"/>
      <c r="WE152" s="13"/>
      <c r="WF152" s="13"/>
      <c r="WG152" s="13"/>
      <c r="WH152" s="13"/>
      <c r="WI152" s="13"/>
      <c r="WJ152" s="13"/>
      <c r="WK152" s="13"/>
      <c r="WL152" s="13"/>
      <c r="WM152" s="13"/>
      <c r="WN152" s="13"/>
      <c r="WO152" s="13"/>
      <c r="WP152" s="13"/>
      <c r="WQ152" s="13"/>
      <c r="WR152" s="13"/>
      <c r="WS152" s="13"/>
      <c r="WT152" s="13"/>
      <c r="WU152" s="13"/>
      <c r="WV152" s="13"/>
      <c r="WW152" s="13"/>
      <c r="WX152" s="13"/>
      <c r="WY152" s="13"/>
      <c r="WZ152" s="13"/>
      <c r="XA152" s="13"/>
      <c r="XB152" s="13"/>
      <c r="XC152" s="13"/>
      <c r="XD152" s="13"/>
      <c r="XE152" s="13"/>
      <c r="XF152" s="13"/>
      <c r="XG152" s="13"/>
      <c r="XH152" s="13"/>
      <c r="XI152" s="13"/>
      <c r="XJ152" s="13"/>
      <c r="XK152" s="13"/>
      <c r="XL152" s="13"/>
      <c r="XM152" s="13"/>
      <c r="XN152" s="13"/>
      <c r="XO152" s="13"/>
      <c r="XP152" s="13"/>
      <c r="XQ152" s="13"/>
      <c r="XR152" s="13"/>
      <c r="XS152" s="13"/>
      <c r="XT152" s="13"/>
      <c r="XU152" s="13"/>
      <c r="XV152" s="13"/>
      <c r="XW152" s="13"/>
      <c r="XX152" s="13"/>
      <c r="XY152" s="13"/>
      <c r="XZ152" s="13"/>
      <c r="YA152" s="13"/>
      <c r="YB152" s="13"/>
      <c r="YC152" s="13"/>
      <c r="YD152" s="13"/>
      <c r="YE152" s="13"/>
      <c r="YF152" s="13"/>
      <c r="YG152" s="13"/>
      <c r="YH152" s="13"/>
      <c r="YI152" s="13"/>
      <c r="YJ152" s="13"/>
      <c r="YK152" s="13"/>
      <c r="YL152" s="13"/>
      <c r="YM152" s="13"/>
      <c r="YN152" s="13"/>
      <c r="YO152" s="13"/>
      <c r="YP152" s="13"/>
      <c r="YQ152" s="13"/>
      <c r="YR152" s="13"/>
      <c r="YS152" s="13"/>
      <c r="YT152" s="13"/>
      <c r="YU152" s="13"/>
      <c r="YV152" s="13"/>
      <c r="YW152" s="13"/>
      <c r="YX152" s="13"/>
      <c r="YY152" s="13"/>
      <c r="YZ152" s="13"/>
      <c r="ZA152" s="13"/>
      <c r="ZB152" s="13"/>
      <c r="ZC152" s="13"/>
      <c r="ZD152" s="13"/>
      <c r="ZE152" s="13"/>
      <c r="ZF152" s="13"/>
      <c r="ZG152" s="13"/>
      <c r="ZH152" s="13"/>
      <c r="ZI152" s="13"/>
      <c r="ZJ152" s="13"/>
      <c r="ZK152" s="13"/>
      <c r="ZL152" s="13"/>
      <c r="ZM152" s="13"/>
      <c r="ZN152" s="13"/>
      <c r="ZO152" s="13"/>
      <c r="ZP152" s="13"/>
      <c r="ZQ152" s="13"/>
      <c r="ZR152" s="13"/>
      <c r="ZS152" s="13"/>
      <c r="ZT152" s="13"/>
      <c r="ZU152" s="13"/>
      <c r="ZV152" s="13"/>
      <c r="ZW152" s="13"/>
      <c r="ZX152" s="13"/>
      <c r="ZY152" s="13"/>
      <c r="ZZ152" s="13"/>
      <c r="AAA152" s="13"/>
      <c r="AAB152" s="13"/>
      <c r="AAC152" s="13"/>
      <c r="AAD152" s="13"/>
      <c r="AAE152" s="13"/>
      <c r="AAF152" s="13"/>
      <c r="AAG152" s="13"/>
      <c r="AAH152" s="13"/>
      <c r="AAI152" s="13"/>
      <c r="AAJ152" s="13"/>
      <c r="AAK152" s="13"/>
      <c r="AAL152" s="13"/>
      <c r="AAM152" s="13"/>
      <c r="AAN152" s="13"/>
      <c r="AAO152" s="13"/>
      <c r="AAP152" s="13"/>
      <c r="AAQ152" s="13"/>
      <c r="AAR152" s="13"/>
      <c r="AAS152" s="13"/>
      <c r="AAT152" s="13"/>
      <c r="AAU152" s="13"/>
      <c r="AAV152" s="13"/>
      <c r="AAW152" s="13"/>
      <c r="AAX152" s="13"/>
      <c r="AAY152" s="13"/>
      <c r="AAZ152" s="13"/>
      <c r="ABA152" s="13"/>
      <c r="ABB152" s="13"/>
      <c r="ABC152" s="13"/>
      <c r="ABD152" s="13"/>
      <c r="ABE152" s="13"/>
      <c r="ABF152" s="13"/>
      <c r="ABG152" s="13"/>
      <c r="ABH152" s="13"/>
      <c r="ABI152" s="13"/>
      <c r="ABJ152" s="13"/>
      <c r="ABK152" s="13"/>
      <c r="ABL152" s="13"/>
      <c r="ABM152" s="13"/>
      <c r="ABN152" s="13"/>
      <c r="ABO152" s="13"/>
      <c r="ABP152" s="13"/>
      <c r="ABQ152" s="13"/>
      <c r="ABR152" s="13"/>
      <c r="ABS152" s="13"/>
      <c r="ABT152" s="13"/>
      <c r="ABU152" s="13"/>
      <c r="ABV152" s="13"/>
      <c r="ABW152" s="13"/>
      <c r="ABX152" s="13"/>
      <c r="ABY152" s="13"/>
      <c r="ABZ152" s="13"/>
      <c r="ACA152" s="13"/>
      <c r="ACB152" s="13"/>
      <c r="ACC152" s="13"/>
      <c r="ACD152" s="13"/>
      <c r="ACE152" s="13"/>
      <c r="ACF152" s="13"/>
      <c r="ACG152" s="13"/>
      <c r="ACH152" s="13"/>
      <c r="ACI152" s="13"/>
      <c r="ACJ152" s="13"/>
      <c r="ACK152" s="13"/>
      <c r="ACL152" s="13"/>
      <c r="ACM152" s="13"/>
      <c r="ACN152" s="13"/>
      <c r="ACO152" s="13"/>
      <c r="ACP152" s="13"/>
      <c r="ACQ152" s="13"/>
      <c r="ACR152" s="13"/>
      <c r="ACS152" s="13"/>
      <c r="ACT152" s="13"/>
      <c r="ACU152" s="13"/>
      <c r="ACV152" s="13"/>
      <c r="ACW152" s="13"/>
      <c r="ACX152" s="13"/>
      <c r="ACY152" s="13"/>
      <c r="ACZ152" s="13"/>
      <c r="ADA152" s="13"/>
      <c r="ADB152" s="13"/>
      <c r="ADC152" s="13"/>
      <c r="ADD152" s="13"/>
      <c r="ADE152" s="13"/>
      <c r="ADF152" s="13"/>
      <c r="ADG152" s="13"/>
      <c r="ADH152" s="13"/>
      <c r="ADI152" s="13"/>
      <c r="ADJ152" s="13"/>
      <c r="ADK152" s="13"/>
      <c r="ADL152" s="13"/>
      <c r="ADM152" s="13"/>
      <c r="ADN152" s="13"/>
      <c r="ADO152" s="13"/>
      <c r="ADP152" s="13"/>
      <c r="ADQ152" s="13"/>
      <c r="ADR152" s="13"/>
      <c r="ADS152" s="13"/>
      <c r="ADT152" s="13"/>
      <c r="ADU152" s="13"/>
      <c r="ADV152" s="13"/>
      <c r="ADW152" s="13"/>
      <c r="ADX152" s="13"/>
      <c r="ADY152" s="13"/>
      <c r="ADZ152" s="13"/>
      <c r="AEA152" s="13"/>
      <c r="AEB152" s="13"/>
      <c r="AEC152" s="13"/>
      <c r="AED152" s="13"/>
      <c r="AEE152" s="13"/>
      <c r="AEF152" s="13"/>
      <c r="AEG152" s="13"/>
      <c r="AEH152" s="13"/>
      <c r="AEI152" s="13"/>
      <c r="AEJ152" s="13"/>
      <c r="AEK152" s="13"/>
      <c r="AEL152" s="13"/>
      <c r="AEM152" s="13"/>
      <c r="AEN152" s="13"/>
      <c r="AEO152" s="13"/>
      <c r="AEP152" s="13"/>
      <c r="AEQ152" s="13"/>
      <c r="AER152" s="13"/>
      <c r="AES152" s="13"/>
      <c r="AET152" s="13"/>
      <c r="AEU152" s="13"/>
      <c r="AEV152" s="13"/>
      <c r="AEW152" s="13"/>
      <c r="AEX152" s="13"/>
      <c r="AEY152" s="13"/>
      <c r="AEZ152" s="13"/>
      <c r="AFA152" s="13"/>
      <c r="AFB152" s="13"/>
      <c r="AFC152" s="13"/>
      <c r="AFD152" s="13"/>
      <c r="AFE152" s="13"/>
      <c r="AFF152" s="13"/>
      <c r="AFG152" s="13"/>
      <c r="AFH152" s="13"/>
      <c r="AFI152" s="13"/>
      <c r="AFJ152" s="13"/>
      <c r="AFK152" s="13"/>
      <c r="AFL152" s="13"/>
      <c r="AFM152" s="13"/>
      <c r="AFN152" s="13"/>
      <c r="AFO152" s="13"/>
      <c r="AFP152" s="13"/>
      <c r="AFQ152" s="13"/>
      <c r="AFR152" s="13"/>
      <c r="AFS152" s="13"/>
      <c r="AFT152" s="13"/>
      <c r="AFU152" s="13"/>
      <c r="AFV152" s="13"/>
      <c r="AFW152" s="13"/>
      <c r="AFX152" s="13"/>
      <c r="AFY152" s="13"/>
      <c r="AFZ152" s="13"/>
      <c r="AGA152" s="13"/>
      <c r="AGB152" s="13"/>
      <c r="AGC152" s="13"/>
      <c r="AGD152" s="13"/>
      <c r="AGE152" s="13"/>
      <c r="AGF152" s="13"/>
      <c r="AGG152" s="13"/>
      <c r="AGH152" s="13"/>
      <c r="AGI152" s="13"/>
      <c r="AGJ152" s="13"/>
      <c r="AGK152" s="13"/>
      <c r="AGL152" s="13"/>
      <c r="AGM152" s="13"/>
      <c r="AGN152" s="13"/>
      <c r="AGO152" s="13"/>
      <c r="AGP152" s="13"/>
      <c r="AGQ152" s="13"/>
      <c r="AGR152" s="13"/>
      <c r="AGS152" s="13"/>
      <c r="AGT152" s="13"/>
      <c r="AGU152" s="13"/>
      <c r="AGV152" s="13"/>
      <c r="AGW152" s="13"/>
      <c r="AGX152" s="13"/>
      <c r="AGY152" s="13"/>
      <c r="AGZ152" s="13"/>
      <c r="AHA152" s="13"/>
      <c r="AHB152" s="13"/>
      <c r="AHC152" s="13"/>
      <c r="AHD152" s="13"/>
      <c r="AHE152" s="13"/>
      <c r="AHF152" s="13"/>
      <c r="AHG152" s="13"/>
      <c r="AHH152" s="13"/>
      <c r="AHI152" s="13"/>
      <c r="AHJ152" s="13"/>
      <c r="AHK152" s="13"/>
      <c r="AHL152" s="13"/>
      <c r="AHM152" s="13"/>
      <c r="AHN152" s="13"/>
      <c r="AHO152" s="13"/>
      <c r="AHP152" s="13"/>
      <c r="AHQ152" s="13"/>
      <c r="AHR152" s="13"/>
      <c r="AHS152" s="13"/>
      <c r="AHT152" s="13"/>
      <c r="AHU152" s="13"/>
      <c r="AHV152" s="13"/>
      <c r="AHW152" s="13"/>
      <c r="AHX152" s="13"/>
      <c r="AHY152" s="13"/>
      <c r="AHZ152" s="13"/>
      <c r="AIA152" s="13"/>
      <c r="AIB152" s="13"/>
      <c r="AIC152" s="13"/>
      <c r="AID152" s="13"/>
      <c r="AIE152" s="13"/>
      <c r="AIF152" s="13"/>
      <c r="AIG152" s="13"/>
      <c r="AIH152" s="13"/>
      <c r="AII152" s="13"/>
      <c r="AIJ152" s="13"/>
      <c r="AIK152" s="13"/>
      <c r="AIL152" s="13"/>
      <c r="AIM152" s="13"/>
      <c r="AIN152" s="13"/>
      <c r="AIO152" s="13"/>
      <c r="AIP152" s="13"/>
      <c r="AIQ152" s="13"/>
      <c r="AIR152" s="13"/>
      <c r="AIS152" s="13"/>
      <c r="AIT152" s="13"/>
      <c r="AIU152" s="13"/>
      <c r="AIV152" s="13"/>
      <c r="AIW152" s="13"/>
      <c r="AIX152" s="13"/>
      <c r="AIY152" s="13"/>
      <c r="AIZ152" s="13"/>
      <c r="AJA152" s="13"/>
      <c r="AJB152" s="13"/>
      <c r="AJC152" s="13"/>
      <c r="AJD152" s="13"/>
      <c r="AJE152" s="13"/>
      <c r="AJF152" s="13"/>
      <c r="AJG152" s="13"/>
      <c r="AJH152" s="13"/>
      <c r="AJI152" s="13"/>
      <c r="AJJ152" s="13"/>
      <c r="AJK152" s="13"/>
      <c r="AJL152" s="13"/>
      <c r="AJM152" s="13"/>
      <c r="AJN152" s="13"/>
      <c r="AJO152" s="13"/>
      <c r="AJP152" s="13"/>
      <c r="AJQ152" s="13"/>
      <c r="AJR152" s="13"/>
      <c r="AJS152" s="13"/>
      <c r="AJT152" s="13"/>
      <c r="AJU152" s="13"/>
      <c r="AJV152" s="13"/>
      <c r="AJW152" s="13"/>
      <c r="AJX152" s="13"/>
      <c r="AJY152" s="13"/>
      <c r="AJZ152" s="13"/>
      <c r="AKA152" s="13"/>
      <c r="AKB152" s="13"/>
      <c r="AKC152" s="13"/>
      <c r="AKD152" s="13"/>
      <c r="AKE152" s="13"/>
      <c r="AKF152" s="13"/>
      <c r="AKG152" s="13"/>
      <c r="AKH152" s="13"/>
      <c r="AKI152" s="13"/>
      <c r="AKJ152" s="13"/>
      <c r="AKK152" s="13"/>
      <c r="AKL152" s="13"/>
      <c r="AKM152" s="13"/>
      <c r="AKN152" s="13"/>
      <c r="AKO152" s="13"/>
      <c r="AKP152" s="13"/>
      <c r="AKQ152" s="13"/>
      <c r="AKR152" s="13"/>
      <c r="AKS152" s="13"/>
      <c r="AKT152" s="13"/>
      <c r="AKU152" s="13"/>
      <c r="AKV152" s="13"/>
      <c r="AKW152" s="13"/>
      <c r="AKX152" s="13"/>
      <c r="AKY152" s="13"/>
      <c r="AKZ152" s="13"/>
      <c r="ALA152" s="13"/>
      <c r="ALB152" s="13"/>
      <c r="ALC152" s="13"/>
      <c r="ALD152" s="13"/>
      <c r="ALE152" s="13"/>
      <c r="ALF152" s="13"/>
      <c r="ALG152" s="13"/>
      <c r="ALH152" s="13"/>
      <c r="ALI152" s="13"/>
      <c r="ALJ152" s="13"/>
      <c r="ALK152" s="13"/>
      <c r="ALL152" s="13"/>
      <c r="ALM152" s="13"/>
      <c r="ALN152" s="13"/>
      <c r="ALO152" s="13"/>
      <c r="ALP152" s="13"/>
      <c r="ALQ152" s="13"/>
      <c r="ALR152" s="13"/>
      <c r="ALS152" s="13"/>
      <c r="ALT152" s="13"/>
      <c r="ALU152" s="13"/>
      <c r="ALV152" s="13"/>
      <c r="ALW152" s="13"/>
      <c r="ALX152" s="13"/>
      <c r="ALY152" s="13"/>
      <c r="ALZ152" s="13"/>
      <c r="AMA152" s="13"/>
      <c r="AMB152" s="13"/>
      <c r="AMC152" s="13"/>
      <c r="AMD152" s="13"/>
      <c r="AME152" s="13"/>
      <c r="AMF152" s="13"/>
      <c r="AMG152" s="13"/>
      <c r="AMH152" s="13"/>
      <c r="AMI152" s="13"/>
      <c r="AMJ152" s="13"/>
      <c r="AMK152" s="13"/>
      <c r="AML152" s="13"/>
      <c r="AMM152" s="13"/>
      <c r="AMN152" s="13"/>
      <c r="AMO152" s="13"/>
      <c r="AMP152" s="13"/>
      <c r="AMQ152" s="13"/>
      <c r="AMR152" s="13"/>
      <c r="AMS152" s="13"/>
      <c r="AMT152" s="13"/>
      <c r="AMU152" s="13"/>
      <c r="AMV152" s="13"/>
      <c r="AMW152" s="13"/>
      <c r="AMX152" s="13"/>
      <c r="AMY152" s="13"/>
      <c r="AMZ152" s="13"/>
      <c r="ANA152" s="13"/>
      <c r="ANB152" s="13"/>
      <c r="ANC152" s="13"/>
      <c r="AND152" s="13"/>
      <c r="ANE152" s="13"/>
      <c r="ANF152" s="13"/>
      <c r="ANG152" s="13"/>
      <c r="ANH152" s="13"/>
      <c r="ANI152" s="13"/>
      <c r="ANJ152" s="13"/>
      <c r="ANK152" s="13"/>
      <c r="ANL152" s="13"/>
      <c r="ANM152" s="13"/>
      <c r="ANN152" s="13"/>
      <c r="ANO152" s="13"/>
      <c r="ANP152" s="13"/>
      <c r="ANQ152" s="13"/>
      <c r="ANR152" s="13"/>
      <c r="ANS152" s="13"/>
      <c r="ANT152" s="13"/>
      <c r="ANU152" s="13"/>
      <c r="ANV152" s="13"/>
      <c r="ANW152" s="13"/>
      <c r="ANX152" s="13"/>
      <c r="ANY152" s="13"/>
      <c r="ANZ152" s="13"/>
      <c r="AOA152" s="13"/>
      <c r="AOB152" s="13"/>
      <c r="AOC152" s="13"/>
      <c r="AOD152" s="13"/>
      <c r="AOE152" s="13"/>
      <c r="AOF152" s="13"/>
      <c r="AOG152" s="13"/>
      <c r="AOH152" s="13"/>
      <c r="AOI152" s="13"/>
      <c r="AOJ152" s="13"/>
      <c r="AOK152" s="13"/>
      <c r="AOL152" s="13"/>
      <c r="AOM152" s="13"/>
      <c r="AON152" s="13"/>
      <c r="AOO152" s="13"/>
      <c r="AOP152" s="13"/>
      <c r="AOQ152" s="13"/>
      <c r="AOR152" s="13"/>
      <c r="AOS152" s="13"/>
      <c r="AOT152" s="13"/>
      <c r="AOU152" s="13"/>
      <c r="AOV152" s="13"/>
      <c r="AOW152" s="13"/>
      <c r="AOX152" s="13"/>
      <c r="AOY152" s="13"/>
      <c r="AOZ152" s="13"/>
      <c r="APA152" s="13"/>
      <c r="APB152" s="13"/>
      <c r="APC152" s="13"/>
      <c r="APD152" s="13"/>
      <c r="APE152" s="13"/>
      <c r="APF152" s="13"/>
      <c r="APG152" s="13"/>
      <c r="APH152" s="13"/>
      <c r="API152" s="13"/>
      <c r="APJ152" s="13"/>
      <c r="APK152" s="13"/>
      <c r="APL152" s="13"/>
      <c r="APM152" s="13"/>
      <c r="APN152" s="13"/>
      <c r="APO152" s="13"/>
      <c r="APP152" s="13"/>
      <c r="APQ152" s="13"/>
      <c r="APR152" s="13"/>
      <c r="APS152" s="13"/>
      <c r="APT152" s="13"/>
      <c r="APU152" s="13"/>
      <c r="APV152" s="13"/>
      <c r="APW152" s="13"/>
      <c r="APX152" s="13"/>
      <c r="APY152" s="13"/>
      <c r="APZ152" s="13"/>
      <c r="AQA152" s="13"/>
      <c r="AQB152" s="13"/>
      <c r="AQC152" s="13"/>
      <c r="AQD152" s="13"/>
      <c r="AQE152" s="13"/>
      <c r="AQF152" s="13"/>
      <c r="AQG152" s="13"/>
      <c r="AQH152" s="13"/>
      <c r="AQI152" s="13"/>
      <c r="AQJ152" s="13"/>
      <c r="AQK152" s="13"/>
      <c r="AQL152" s="13"/>
      <c r="AQM152" s="13"/>
      <c r="AQN152" s="13"/>
      <c r="AQO152" s="13"/>
      <c r="AQP152" s="13"/>
      <c r="AQQ152" s="13"/>
      <c r="AQR152" s="13"/>
      <c r="AQS152" s="13"/>
      <c r="AQT152" s="13"/>
      <c r="AQU152" s="13"/>
      <c r="AQV152" s="13"/>
      <c r="AQW152" s="13"/>
      <c r="AQX152" s="13"/>
      <c r="AQY152" s="13"/>
      <c r="AQZ152" s="13"/>
      <c r="ARA152" s="13"/>
      <c r="ARB152" s="13"/>
      <c r="ARC152" s="13"/>
      <c r="ARD152" s="13"/>
      <c r="ARE152" s="13"/>
      <c r="ARF152" s="13"/>
      <c r="ARG152" s="13"/>
      <c r="ARH152" s="13"/>
      <c r="ARI152" s="13"/>
      <c r="ARJ152" s="13"/>
      <c r="ARK152" s="13"/>
      <c r="ARL152" s="13"/>
      <c r="ARM152" s="13"/>
      <c r="ARN152" s="13"/>
      <c r="ARO152" s="13"/>
      <c r="ARP152" s="13"/>
      <c r="ARQ152" s="13"/>
      <c r="ARR152" s="13"/>
      <c r="ARS152" s="13"/>
      <c r="ART152" s="13"/>
      <c r="ARU152" s="13"/>
      <c r="ARV152" s="13"/>
      <c r="ARW152" s="13"/>
      <c r="ARX152" s="13"/>
      <c r="ARY152" s="13"/>
      <c r="ARZ152" s="13"/>
      <c r="ASA152" s="13"/>
      <c r="ASB152" s="13"/>
      <c r="ASC152" s="13"/>
      <c r="ASD152" s="13"/>
      <c r="ASE152" s="13"/>
      <c r="ASF152" s="13"/>
      <c r="ASG152" s="13"/>
      <c r="ASH152" s="13"/>
      <c r="ASI152" s="13"/>
      <c r="ASJ152" s="13"/>
      <c r="ASK152" s="13"/>
      <c r="ASL152" s="13"/>
      <c r="ASM152" s="13"/>
      <c r="ASN152" s="13"/>
      <c r="ASO152" s="13"/>
      <c r="ASP152" s="13"/>
      <c r="ASQ152" s="13"/>
      <c r="ASR152" s="13"/>
      <c r="ASS152" s="13"/>
      <c r="AST152" s="13"/>
      <c r="ASU152" s="13"/>
      <c r="ASV152" s="13"/>
      <c r="ASW152" s="13"/>
      <c r="ASX152" s="13"/>
      <c r="ASY152" s="13"/>
      <c r="ASZ152" s="13"/>
      <c r="ATA152" s="13"/>
      <c r="ATB152" s="13"/>
      <c r="ATC152" s="13"/>
      <c r="ATD152" s="13"/>
      <c r="ATE152" s="13"/>
      <c r="ATF152" s="13"/>
      <c r="ATG152" s="13"/>
      <c r="ATH152" s="13"/>
      <c r="ATI152" s="13"/>
      <c r="ATJ152" s="13"/>
      <c r="ATK152" s="13"/>
      <c r="ATL152" s="13"/>
      <c r="ATM152" s="13"/>
      <c r="ATN152" s="13"/>
      <c r="ATO152" s="13"/>
      <c r="ATP152" s="13"/>
      <c r="ATQ152" s="13"/>
      <c r="ATR152" s="13"/>
      <c r="ATS152" s="13"/>
      <c r="ATT152" s="13"/>
      <c r="ATU152" s="13"/>
      <c r="ATV152" s="13"/>
      <c r="ATW152" s="13"/>
      <c r="ATX152" s="13"/>
      <c r="ATY152" s="13"/>
      <c r="ATZ152" s="13"/>
      <c r="AUA152" s="13"/>
      <c r="AUB152" s="13"/>
      <c r="AUC152" s="13"/>
      <c r="AUD152" s="13"/>
      <c r="AUE152" s="13"/>
      <c r="AUF152" s="13"/>
      <c r="AUG152" s="13"/>
      <c r="AUH152" s="13"/>
      <c r="AUI152" s="13"/>
      <c r="AUJ152" s="13"/>
      <c r="AUK152" s="13"/>
      <c r="AUL152" s="13"/>
      <c r="AUM152" s="13"/>
      <c r="AUN152" s="13"/>
      <c r="AUO152" s="13"/>
      <c r="AUP152" s="13"/>
      <c r="AUQ152" s="13"/>
      <c r="AUR152" s="13"/>
      <c r="AUS152" s="13"/>
      <c r="AUT152" s="13"/>
      <c r="AUU152" s="13"/>
      <c r="AUV152" s="13"/>
      <c r="AUW152" s="13"/>
      <c r="AUX152" s="13"/>
      <c r="AUY152" s="13"/>
      <c r="AUZ152" s="13"/>
      <c r="AVA152" s="13"/>
      <c r="AVB152" s="13"/>
      <c r="AVC152" s="13"/>
      <c r="AVD152" s="13"/>
      <c r="AVE152" s="13"/>
      <c r="AVF152" s="13"/>
      <c r="AVG152" s="13"/>
      <c r="AVH152" s="13"/>
      <c r="AVI152" s="13"/>
      <c r="AVJ152" s="13"/>
      <c r="AVK152" s="13"/>
      <c r="AVL152" s="13"/>
      <c r="AVM152" s="13"/>
      <c r="AVN152" s="13"/>
      <c r="AVO152" s="13"/>
      <c r="AVP152" s="13"/>
      <c r="AVQ152" s="13"/>
      <c r="AVR152" s="13"/>
      <c r="AVS152" s="13"/>
      <c r="AVT152" s="13"/>
      <c r="AVU152" s="13"/>
      <c r="AVV152" s="13"/>
      <c r="AVW152" s="13"/>
      <c r="AVX152" s="13"/>
      <c r="AVY152" s="13"/>
      <c r="AVZ152" s="13"/>
      <c r="AWA152" s="13"/>
      <c r="AWB152" s="13"/>
      <c r="AWC152" s="13"/>
      <c r="AWD152" s="13"/>
      <c r="AWE152" s="13"/>
      <c r="AWF152" s="13"/>
      <c r="AWG152" s="13"/>
      <c r="AWH152" s="13"/>
      <c r="AWI152" s="13"/>
      <c r="AWJ152" s="13"/>
      <c r="AWK152" s="13"/>
      <c r="AWL152" s="13"/>
      <c r="AWM152" s="13"/>
      <c r="AWN152" s="13"/>
      <c r="AWO152" s="13"/>
      <c r="AWP152" s="13"/>
      <c r="AWQ152" s="13"/>
      <c r="AWR152" s="13"/>
      <c r="AWS152" s="13"/>
      <c r="AWT152" s="13"/>
      <c r="AWU152" s="13"/>
      <c r="AWV152" s="13"/>
      <c r="AWW152" s="13"/>
      <c r="AWX152" s="13"/>
      <c r="AWY152" s="13"/>
      <c r="AWZ152" s="13"/>
      <c r="AXA152" s="13"/>
      <c r="AXB152" s="13"/>
      <c r="AXC152" s="13"/>
      <c r="AXD152" s="13"/>
      <c r="AXE152" s="13"/>
      <c r="AXF152" s="13"/>
      <c r="AXG152" s="13"/>
      <c r="AXH152" s="13"/>
      <c r="AXI152" s="13"/>
      <c r="AXJ152" s="13"/>
      <c r="AXK152" s="13"/>
      <c r="AXL152" s="13"/>
      <c r="AXM152" s="13"/>
      <c r="AXN152" s="13"/>
      <c r="AXO152" s="13"/>
      <c r="AXP152" s="13"/>
      <c r="AXQ152" s="13"/>
      <c r="AXR152" s="13"/>
      <c r="AXS152" s="13"/>
      <c r="AXT152" s="13"/>
      <c r="AXU152" s="13"/>
      <c r="AXV152" s="13"/>
      <c r="AXW152" s="13"/>
      <c r="AXX152" s="13"/>
      <c r="AXY152" s="13"/>
      <c r="AXZ152" s="13"/>
      <c r="AYA152" s="13"/>
      <c r="AYB152" s="13"/>
      <c r="AYC152" s="13"/>
      <c r="AYD152" s="13"/>
      <c r="AYE152" s="13"/>
      <c r="AYF152" s="13"/>
      <c r="AYG152" s="13"/>
      <c r="AYH152" s="13"/>
      <c r="AYI152" s="13"/>
      <c r="AYJ152" s="13"/>
      <c r="AYK152" s="13"/>
      <c r="AYL152" s="13"/>
      <c r="AYM152" s="13"/>
      <c r="AYN152" s="13"/>
      <c r="AYO152" s="13"/>
      <c r="AYP152" s="13"/>
      <c r="AYQ152" s="13"/>
      <c r="AYR152" s="13"/>
      <c r="AYS152" s="13"/>
      <c r="AYT152" s="13"/>
      <c r="AYU152" s="13"/>
      <c r="AYV152" s="13"/>
      <c r="AYW152" s="13"/>
      <c r="AYX152" s="13"/>
      <c r="AYY152" s="13"/>
      <c r="AYZ152" s="13"/>
      <c r="AZA152" s="13"/>
      <c r="AZB152" s="13"/>
      <c r="AZC152" s="13"/>
      <c r="AZD152" s="13"/>
      <c r="AZE152" s="13"/>
      <c r="AZF152" s="13"/>
      <c r="AZG152" s="13"/>
      <c r="AZH152" s="13"/>
      <c r="AZI152" s="13"/>
      <c r="AZJ152" s="13"/>
      <c r="AZK152" s="13"/>
      <c r="AZL152" s="13"/>
      <c r="AZM152" s="13"/>
      <c r="AZN152" s="13"/>
      <c r="AZO152" s="13"/>
      <c r="AZP152" s="13"/>
      <c r="AZQ152" s="13"/>
      <c r="AZR152" s="13"/>
      <c r="AZS152" s="13"/>
      <c r="AZT152" s="13"/>
      <c r="AZU152" s="13"/>
      <c r="AZV152" s="13"/>
      <c r="AZW152" s="13"/>
      <c r="AZX152" s="13"/>
      <c r="AZY152" s="13"/>
      <c r="AZZ152" s="13"/>
      <c r="BAA152" s="13"/>
      <c r="BAB152" s="13"/>
      <c r="BAC152" s="13"/>
      <c r="BAD152" s="13"/>
      <c r="BAE152" s="13"/>
      <c r="BAF152" s="13"/>
      <c r="BAG152" s="13"/>
      <c r="BAH152" s="13"/>
      <c r="BAI152" s="13"/>
      <c r="BAJ152" s="13"/>
      <c r="BAK152" s="13"/>
      <c r="BAL152" s="13"/>
      <c r="BAM152" s="13"/>
      <c r="BAN152" s="13"/>
      <c r="BAO152" s="13"/>
      <c r="BAP152" s="13"/>
      <c r="BAQ152" s="13"/>
      <c r="BAR152" s="13"/>
      <c r="BAS152" s="13"/>
      <c r="BAT152" s="13"/>
      <c r="BAU152" s="13"/>
      <c r="BAV152" s="13"/>
      <c r="BAW152" s="13"/>
      <c r="BAX152" s="13"/>
      <c r="BAY152" s="13"/>
      <c r="BAZ152" s="13"/>
      <c r="BBA152" s="13"/>
      <c r="BBB152" s="13"/>
      <c r="BBC152" s="13"/>
      <c r="BBD152" s="13"/>
      <c r="BBE152" s="13"/>
      <c r="BBF152" s="13"/>
      <c r="BBG152" s="13"/>
      <c r="BBH152" s="13"/>
      <c r="BBI152" s="13"/>
      <c r="BBJ152" s="13"/>
      <c r="BBK152" s="13"/>
      <c r="BBL152" s="13"/>
      <c r="BBM152" s="13"/>
      <c r="BBN152" s="13"/>
      <c r="BBO152" s="13"/>
      <c r="BBP152" s="13"/>
      <c r="BBQ152" s="13"/>
      <c r="BBR152" s="13"/>
      <c r="BBS152" s="13"/>
      <c r="BBT152" s="13"/>
      <c r="BBU152" s="13"/>
      <c r="BBV152" s="13"/>
      <c r="BBW152" s="13"/>
      <c r="BBX152" s="13"/>
      <c r="BBY152" s="13"/>
      <c r="BBZ152" s="13"/>
      <c r="BCA152" s="13"/>
      <c r="BCB152" s="13"/>
      <c r="BCC152" s="13"/>
      <c r="BCD152" s="13"/>
      <c r="BCE152" s="13"/>
      <c r="BCF152" s="13"/>
      <c r="BCG152" s="13"/>
      <c r="BCH152" s="13"/>
      <c r="BCI152" s="13"/>
      <c r="BCJ152" s="13"/>
      <c r="BCK152" s="13"/>
      <c r="BCL152" s="13"/>
      <c r="BCM152" s="13"/>
      <c r="BCN152" s="13"/>
      <c r="BCO152" s="13"/>
      <c r="BCP152" s="13"/>
      <c r="BCQ152" s="13"/>
      <c r="BCR152" s="13"/>
      <c r="BCS152" s="13"/>
      <c r="BCT152" s="13"/>
      <c r="BCU152" s="13"/>
      <c r="BCV152" s="13"/>
      <c r="BCW152" s="13"/>
      <c r="BCX152" s="13"/>
      <c r="BCY152" s="13"/>
      <c r="BCZ152" s="13"/>
      <c r="BDA152" s="13"/>
      <c r="BDB152" s="13"/>
      <c r="BDC152" s="13"/>
      <c r="BDD152" s="13"/>
      <c r="BDE152" s="13"/>
      <c r="BDF152" s="13"/>
      <c r="BDG152" s="13"/>
      <c r="BDH152" s="13"/>
      <c r="BDI152" s="13"/>
      <c r="BDJ152" s="13"/>
      <c r="BDK152" s="13"/>
      <c r="BDL152" s="13"/>
      <c r="BDM152" s="13"/>
      <c r="BDN152" s="13"/>
      <c r="BDO152" s="13"/>
      <c r="BDP152" s="13"/>
      <c r="BDQ152" s="13"/>
      <c r="BDR152" s="13"/>
      <c r="BDS152" s="13"/>
      <c r="BDT152" s="13"/>
      <c r="BDU152" s="13"/>
      <c r="BDV152" s="13"/>
      <c r="BDW152" s="13"/>
      <c r="BDX152" s="13"/>
      <c r="BDY152" s="13"/>
      <c r="BDZ152" s="13"/>
      <c r="BEA152" s="13"/>
      <c r="BEB152" s="13"/>
      <c r="BEC152" s="13"/>
      <c r="BED152" s="13"/>
      <c r="BEE152" s="13"/>
      <c r="BEF152" s="13"/>
      <c r="BEG152" s="13"/>
      <c r="BEH152" s="13"/>
      <c r="BEI152" s="13"/>
      <c r="BEJ152" s="13"/>
      <c r="BEK152" s="13"/>
      <c r="BEL152" s="13"/>
      <c r="BEM152" s="13"/>
      <c r="BEN152" s="13"/>
      <c r="BEO152" s="13"/>
      <c r="BEP152" s="13"/>
      <c r="BEQ152" s="13"/>
      <c r="BER152" s="13"/>
      <c r="BES152" s="13"/>
      <c r="BET152" s="13"/>
      <c r="BEU152" s="13"/>
      <c r="BEV152" s="13"/>
      <c r="BEW152" s="13"/>
      <c r="BEX152" s="13"/>
      <c r="BEY152" s="13"/>
      <c r="BEZ152" s="13"/>
      <c r="BFA152" s="13"/>
      <c r="BFB152" s="13"/>
      <c r="BFC152" s="13"/>
      <c r="BFD152" s="13"/>
      <c r="BFE152" s="13"/>
      <c r="BFF152" s="13"/>
      <c r="BFG152" s="13"/>
      <c r="BFH152" s="13"/>
      <c r="BFI152" s="13"/>
      <c r="BFJ152" s="13"/>
      <c r="BFK152" s="13"/>
      <c r="BFL152" s="13"/>
      <c r="BFM152" s="13"/>
      <c r="BFN152" s="13"/>
      <c r="BFO152" s="13"/>
      <c r="BFP152" s="13"/>
      <c r="BFQ152" s="13"/>
      <c r="BFR152" s="13"/>
      <c r="BFS152" s="13"/>
      <c r="BFT152" s="13"/>
      <c r="BFU152" s="13"/>
      <c r="BFV152" s="13"/>
      <c r="BFW152" s="13"/>
      <c r="BFX152" s="13"/>
      <c r="BFY152" s="13"/>
      <c r="BFZ152" s="13"/>
      <c r="BGA152" s="13"/>
      <c r="BGB152" s="13"/>
      <c r="BGC152" s="13"/>
      <c r="BGD152" s="13"/>
      <c r="BGE152" s="13"/>
      <c r="BGF152" s="13"/>
      <c r="BGG152" s="13"/>
      <c r="BGH152" s="13"/>
      <c r="BGI152" s="13"/>
      <c r="BGJ152" s="13"/>
      <c r="BGK152" s="13"/>
      <c r="BGL152" s="13"/>
      <c r="BGM152" s="13"/>
      <c r="BGN152" s="13"/>
      <c r="BGO152" s="13"/>
      <c r="BGP152" s="13"/>
      <c r="BGQ152" s="13"/>
      <c r="BGR152" s="13"/>
      <c r="BGS152" s="13"/>
      <c r="BGT152" s="13"/>
      <c r="BGU152" s="13"/>
      <c r="BGV152" s="13"/>
      <c r="BGW152" s="13"/>
      <c r="BGX152" s="13"/>
      <c r="BGY152" s="13"/>
      <c r="BGZ152" s="13"/>
      <c r="BHA152" s="13"/>
      <c r="BHB152" s="13"/>
      <c r="BHC152" s="13"/>
      <c r="BHD152" s="13"/>
      <c r="BHE152" s="13"/>
      <c r="BHF152" s="13"/>
      <c r="BHG152" s="13"/>
      <c r="BHH152" s="13"/>
      <c r="BHI152" s="13"/>
      <c r="BHJ152" s="13"/>
      <c r="BHK152" s="13"/>
      <c r="BHL152" s="13"/>
      <c r="BHM152" s="13"/>
      <c r="BHN152" s="13"/>
      <c r="BHO152" s="13"/>
      <c r="BHP152" s="13"/>
      <c r="BHQ152" s="13"/>
      <c r="BHR152" s="13"/>
      <c r="BHS152" s="13"/>
      <c r="BHT152" s="13"/>
      <c r="BHU152" s="13"/>
      <c r="BHV152" s="13"/>
      <c r="BHW152" s="13"/>
      <c r="BHX152" s="13"/>
      <c r="BHY152" s="13"/>
      <c r="BHZ152" s="13"/>
      <c r="BIA152" s="13"/>
      <c r="BIB152" s="13"/>
      <c r="BIC152" s="13"/>
      <c r="BID152" s="13"/>
      <c r="BIE152" s="13"/>
      <c r="BIF152" s="13"/>
      <c r="BIG152" s="13"/>
      <c r="BIH152" s="13"/>
      <c r="BII152" s="13"/>
      <c r="BIJ152" s="13"/>
      <c r="BIK152" s="13"/>
      <c r="BIL152" s="13"/>
      <c r="BIM152" s="13"/>
      <c r="BIN152" s="13"/>
      <c r="BIO152" s="13"/>
      <c r="BIP152" s="13"/>
      <c r="BIQ152" s="13"/>
      <c r="BIR152" s="13"/>
      <c r="BIS152" s="13"/>
      <c r="BIT152" s="13"/>
      <c r="BIU152" s="13"/>
      <c r="BIV152" s="13"/>
      <c r="BIW152" s="13"/>
      <c r="BIX152" s="13"/>
      <c r="BIY152" s="13"/>
      <c r="BIZ152" s="13"/>
      <c r="BJA152" s="13"/>
      <c r="BJB152" s="13"/>
      <c r="BJC152" s="13"/>
      <c r="BJD152" s="13"/>
      <c r="BJE152" s="13"/>
      <c r="BJF152" s="13"/>
      <c r="BJG152" s="13"/>
      <c r="BJH152" s="13"/>
      <c r="BJI152" s="13"/>
      <c r="BJJ152" s="13"/>
      <c r="BJK152" s="13"/>
      <c r="BJL152" s="13"/>
      <c r="BJM152" s="13"/>
      <c r="BJN152" s="13"/>
      <c r="BJO152" s="13"/>
      <c r="BJP152" s="13"/>
      <c r="BJQ152" s="13"/>
      <c r="BJR152" s="13"/>
      <c r="BJS152" s="13"/>
      <c r="BJT152" s="13"/>
      <c r="BJU152" s="13"/>
      <c r="BJV152" s="13"/>
      <c r="BJW152" s="13"/>
      <c r="BJX152" s="13"/>
      <c r="BJY152" s="13"/>
      <c r="BJZ152" s="13"/>
      <c r="BKA152" s="13"/>
      <c r="BKB152" s="13"/>
      <c r="BKC152" s="13"/>
      <c r="BKD152" s="13"/>
      <c r="BKE152" s="13"/>
      <c r="BKF152" s="13"/>
      <c r="BKG152" s="13"/>
      <c r="BKH152" s="13"/>
      <c r="BKI152" s="13"/>
      <c r="BKJ152" s="13"/>
      <c r="BKK152" s="13"/>
      <c r="BKL152" s="13"/>
      <c r="BKM152" s="13"/>
      <c r="BKN152" s="13"/>
      <c r="BKO152" s="13"/>
      <c r="BKP152" s="13"/>
      <c r="BKQ152" s="13"/>
      <c r="BKR152" s="13"/>
      <c r="BKS152" s="13"/>
      <c r="BKT152" s="13"/>
      <c r="BKU152" s="13"/>
      <c r="BKV152" s="13"/>
      <c r="BKW152" s="13"/>
      <c r="BKX152" s="13"/>
      <c r="BKY152" s="13"/>
      <c r="BKZ152" s="13"/>
      <c r="BLA152" s="13"/>
      <c r="BLB152" s="13"/>
      <c r="BLC152" s="13"/>
      <c r="BLD152" s="13"/>
      <c r="BLE152" s="13"/>
      <c r="BLF152" s="13"/>
      <c r="BLG152" s="13"/>
      <c r="BLH152" s="13"/>
      <c r="BLI152" s="13"/>
      <c r="BLJ152" s="13"/>
      <c r="BLK152" s="13"/>
      <c r="BLL152" s="13"/>
      <c r="BLM152" s="13"/>
      <c r="BLN152" s="13"/>
      <c r="BLO152" s="13"/>
      <c r="BLP152" s="13"/>
      <c r="BLQ152" s="13"/>
      <c r="BLR152" s="13"/>
      <c r="BLS152" s="13"/>
      <c r="BLT152" s="13"/>
      <c r="BLU152" s="13"/>
      <c r="BLV152" s="13"/>
      <c r="BLW152" s="13"/>
      <c r="BLX152" s="13"/>
      <c r="BLY152" s="13"/>
      <c r="BLZ152" s="13"/>
      <c r="BMA152" s="13"/>
      <c r="BMB152" s="13"/>
      <c r="BMC152" s="13"/>
      <c r="BMD152" s="13"/>
      <c r="BME152" s="13"/>
      <c r="BMF152" s="13"/>
      <c r="BMG152" s="13"/>
      <c r="BMH152" s="13"/>
      <c r="BMI152" s="13"/>
      <c r="BMJ152" s="13"/>
      <c r="BMK152" s="13"/>
      <c r="BML152" s="13"/>
      <c r="BMM152" s="13"/>
      <c r="BMN152" s="13"/>
      <c r="BMO152" s="13"/>
      <c r="BMP152" s="13"/>
      <c r="BMQ152" s="13"/>
      <c r="BMR152" s="13"/>
      <c r="BMS152" s="13"/>
      <c r="BMT152" s="13"/>
      <c r="BMU152" s="13"/>
      <c r="BMV152" s="13"/>
      <c r="BMW152" s="13"/>
      <c r="BMX152" s="13"/>
      <c r="BMY152" s="13"/>
      <c r="BMZ152" s="13"/>
      <c r="BNA152" s="13"/>
      <c r="BNB152" s="13"/>
      <c r="BNC152" s="13"/>
      <c r="BND152" s="13"/>
      <c r="BNE152" s="13"/>
      <c r="BNF152" s="13"/>
      <c r="BNG152" s="13"/>
      <c r="BNH152" s="13"/>
      <c r="BNI152" s="13"/>
      <c r="BNJ152" s="13"/>
      <c r="BNK152" s="13"/>
      <c r="BNL152" s="13"/>
      <c r="BNM152" s="13"/>
      <c r="BNN152" s="13"/>
      <c r="BNO152" s="13"/>
      <c r="BNP152" s="13"/>
      <c r="BNQ152" s="13"/>
      <c r="BNR152" s="13"/>
      <c r="BNS152" s="13"/>
      <c r="BNT152" s="13"/>
      <c r="BNU152" s="13"/>
      <c r="BNV152" s="13"/>
      <c r="BNW152" s="13"/>
      <c r="BNX152" s="13"/>
      <c r="BNY152" s="13"/>
      <c r="BNZ152" s="13"/>
      <c r="BOA152" s="13"/>
      <c r="BOB152" s="13"/>
      <c r="BOC152" s="13"/>
      <c r="BOD152" s="13"/>
      <c r="BOE152" s="13"/>
      <c r="BOF152" s="13"/>
      <c r="BOG152" s="13"/>
      <c r="BOH152" s="13"/>
      <c r="BOI152" s="13"/>
      <c r="BOJ152" s="13"/>
      <c r="BOK152" s="13"/>
      <c r="BOL152" s="13"/>
      <c r="BOM152" s="13"/>
      <c r="BON152" s="13"/>
      <c r="BOO152" s="13"/>
      <c r="BOP152" s="13"/>
      <c r="BOQ152" s="13"/>
      <c r="BOR152" s="13"/>
      <c r="BOS152" s="13"/>
      <c r="BOT152" s="13"/>
      <c r="BOU152" s="13"/>
      <c r="BOV152" s="13"/>
      <c r="BOW152" s="13"/>
      <c r="BOX152" s="13"/>
      <c r="BOY152" s="13"/>
      <c r="BOZ152" s="13"/>
      <c r="BPA152" s="13"/>
      <c r="BPB152" s="13"/>
      <c r="BPC152" s="13"/>
      <c r="BPD152" s="13"/>
      <c r="BPE152" s="13"/>
      <c r="BPF152" s="13"/>
      <c r="BPG152" s="13"/>
      <c r="BPH152" s="13"/>
      <c r="BPI152" s="13"/>
      <c r="BPJ152" s="13"/>
      <c r="BPK152" s="13"/>
      <c r="BPL152" s="13"/>
      <c r="BPM152" s="13"/>
      <c r="BPN152" s="13"/>
      <c r="BPO152" s="13"/>
      <c r="BPP152" s="13"/>
      <c r="BPQ152" s="13"/>
      <c r="BPR152" s="13"/>
      <c r="BPS152" s="13"/>
      <c r="BPT152" s="13"/>
      <c r="BPU152" s="13"/>
      <c r="BPV152" s="13"/>
      <c r="BPW152" s="13"/>
      <c r="BPX152" s="13"/>
      <c r="BPY152" s="13"/>
      <c r="BPZ152" s="13"/>
      <c r="BQA152" s="13"/>
      <c r="BQB152" s="13"/>
      <c r="BQC152" s="13"/>
      <c r="BQD152" s="13"/>
      <c r="BQE152" s="13"/>
      <c r="BQF152" s="13"/>
      <c r="BQG152" s="13"/>
      <c r="BQH152" s="13"/>
      <c r="BQI152" s="13"/>
      <c r="BQJ152" s="13"/>
      <c r="BQK152" s="13"/>
      <c r="BQL152" s="13"/>
      <c r="BQM152" s="13"/>
      <c r="BQN152" s="13"/>
      <c r="BQO152" s="13"/>
      <c r="BQP152" s="13"/>
      <c r="BQQ152" s="13"/>
      <c r="BQR152" s="13"/>
      <c r="BQS152" s="13"/>
      <c r="BQT152" s="13"/>
      <c r="BQU152" s="13"/>
      <c r="BQV152" s="13"/>
      <c r="BQW152" s="13"/>
      <c r="BQX152" s="13"/>
      <c r="BQY152" s="13"/>
      <c r="BQZ152" s="13"/>
      <c r="BRA152" s="13"/>
      <c r="BRB152" s="13"/>
      <c r="BRC152" s="13"/>
      <c r="BRD152" s="13"/>
      <c r="BRE152" s="13"/>
      <c r="BRF152" s="13"/>
      <c r="BRG152" s="13"/>
      <c r="BRH152" s="13"/>
      <c r="BRI152" s="13"/>
      <c r="BRJ152" s="13"/>
      <c r="BRK152" s="13"/>
      <c r="BRL152" s="13"/>
      <c r="BRM152" s="13"/>
      <c r="BRN152" s="13"/>
      <c r="BRO152" s="13"/>
      <c r="BRP152" s="13"/>
      <c r="BRQ152" s="13"/>
      <c r="BRR152" s="13"/>
      <c r="BRS152" s="13"/>
      <c r="BRT152" s="13"/>
      <c r="BRU152" s="13"/>
      <c r="BRV152" s="13"/>
      <c r="BRW152" s="13"/>
      <c r="BRX152" s="13"/>
      <c r="BRY152" s="13"/>
      <c r="BRZ152" s="13"/>
      <c r="BSA152" s="13"/>
      <c r="BSB152" s="13"/>
      <c r="BSC152" s="13"/>
      <c r="BSD152" s="13"/>
      <c r="BSE152" s="13"/>
      <c r="BSF152" s="13"/>
      <c r="BSG152" s="13"/>
      <c r="BSH152" s="13"/>
      <c r="BSI152" s="13"/>
      <c r="BSJ152" s="13"/>
      <c r="BSK152" s="13"/>
      <c r="BSL152" s="13"/>
      <c r="BSM152" s="13"/>
      <c r="BSN152" s="13"/>
      <c r="BSO152" s="13"/>
      <c r="BSP152" s="13"/>
      <c r="BSQ152" s="13"/>
      <c r="BSR152" s="13"/>
      <c r="BSS152" s="13"/>
      <c r="BST152" s="13"/>
      <c r="BSU152" s="13"/>
      <c r="BSV152" s="13"/>
      <c r="BSW152" s="13"/>
      <c r="BSX152" s="13"/>
      <c r="BSY152" s="13"/>
      <c r="BSZ152" s="13"/>
      <c r="BTA152" s="13"/>
      <c r="BTB152" s="13"/>
      <c r="BTC152" s="13"/>
      <c r="BTD152" s="13"/>
      <c r="BTE152" s="13"/>
      <c r="BTF152" s="13"/>
      <c r="BTG152" s="13"/>
      <c r="BTH152" s="13"/>
      <c r="BTI152" s="13"/>
      <c r="BTJ152" s="13"/>
      <c r="BTK152" s="13"/>
      <c r="BTL152" s="13"/>
      <c r="BTM152" s="13"/>
      <c r="BTN152" s="13"/>
      <c r="BTO152" s="13"/>
      <c r="BTP152" s="13"/>
      <c r="BTQ152" s="13"/>
      <c r="BTR152" s="13"/>
      <c r="BTS152" s="13"/>
      <c r="BTT152" s="13"/>
      <c r="BTU152" s="13"/>
      <c r="BTV152" s="13"/>
      <c r="BTW152" s="13"/>
      <c r="BTX152" s="13"/>
      <c r="BTY152" s="13"/>
      <c r="BTZ152" s="13"/>
      <c r="BUA152" s="13"/>
      <c r="BUB152" s="13"/>
      <c r="BUC152" s="13"/>
      <c r="BUD152" s="13"/>
      <c r="BUE152" s="13"/>
      <c r="BUF152" s="13"/>
      <c r="BUG152" s="13"/>
      <c r="BUH152" s="13"/>
      <c r="BUI152" s="13"/>
      <c r="BUJ152" s="13"/>
      <c r="BUK152" s="13"/>
      <c r="BUL152" s="13"/>
      <c r="BUM152" s="13"/>
      <c r="BUN152" s="13"/>
      <c r="BUO152" s="13"/>
      <c r="BUP152" s="13"/>
      <c r="BUQ152" s="13"/>
      <c r="BUR152" s="13"/>
      <c r="BUS152" s="13"/>
      <c r="BUT152" s="13"/>
      <c r="BUU152" s="13"/>
      <c r="BUV152" s="13"/>
      <c r="BUW152" s="13"/>
      <c r="BUX152" s="13"/>
      <c r="BUY152" s="13"/>
      <c r="BUZ152" s="13"/>
      <c r="BVA152" s="13"/>
      <c r="BVB152" s="13"/>
      <c r="BVC152" s="13"/>
      <c r="BVD152" s="13"/>
      <c r="BVE152" s="13"/>
      <c r="BVF152" s="13"/>
      <c r="BVG152" s="13"/>
      <c r="BVH152" s="13"/>
      <c r="BVI152" s="13"/>
      <c r="BVJ152" s="13"/>
      <c r="BVK152" s="13"/>
      <c r="BVL152" s="13"/>
      <c r="BVM152" s="13"/>
      <c r="BVN152" s="13"/>
      <c r="BVO152" s="13"/>
      <c r="BVP152" s="13"/>
      <c r="BVQ152" s="13"/>
      <c r="BVR152" s="13"/>
      <c r="BVS152" s="13"/>
      <c r="BVT152" s="13"/>
      <c r="BVU152" s="13"/>
      <c r="BVV152" s="13"/>
      <c r="BVW152" s="13"/>
      <c r="BVX152" s="13"/>
      <c r="BVY152" s="13"/>
      <c r="BVZ152" s="13"/>
      <c r="BWA152" s="13"/>
      <c r="BWB152" s="13"/>
      <c r="BWC152" s="13"/>
      <c r="BWD152" s="13"/>
      <c r="BWE152" s="13"/>
      <c r="BWF152" s="13"/>
      <c r="BWG152" s="13"/>
      <c r="BWH152" s="13"/>
      <c r="BWI152" s="13"/>
      <c r="BWJ152" s="13"/>
      <c r="BWK152" s="13"/>
      <c r="BWL152" s="13"/>
      <c r="BWM152" s="13"/>
      <c r="BWN152" s="13"/>
      <c r="BWO152" s="13"/>
      <c r="BWP152" s="13"/>
      <c r="BWQ152" s="13"/>
      <c r="BWR152" s="13"/>
      <c r="BWS152" s="13"/>
      <c r="BWT152" s="13"/>
      <c r="BWU152" s="13"/>
      <c r="BWV152" s="13"/>
      <c r="BWW152" s="13"/>
      <c r="BWX152" s="13"/>
      <c r="BWY152" s="13"/>
      <c r="BWZ152" s="13"/>
      <c r="BXA152" s="13"/>
      <c r="BXB152" s="13"/>
      <c r="BXC152" s="13"/>
      <c r="BXD152" s="13"/>
      <c r="BXE152" s="13"/>
      <c r="BXF152" s="13"/>
      <c r="BXG152" s="13"/>
      <c r="BXH152" s="13"/>
      <c r="BXI152" s="13"/>
      <c r="BXJ152" s="13"/>
      <c r="BXK152" s="13"/>
      <c r="BXL152" s="13"/>
      <c r="BXM152" s="13"/>
      <c r="BXN152" s="13"/>
      <c r="BXO152" s="13"/>
      <c r="BXP152" s="13"/>
      <c r="BXQ152" s="13"/>
      <c r="BXR152" s="13"/>
      <c r="BXS152" s="13"/>
      <c r="BXT152" s="13"/>
      <c r="BXU152" s="13"/>
      <c r="BXV152" s="13"/>
      <c r="BXW152" s="13"/>
      <c r="BXX152" s="13"/>
      <c r="BXY152" s="13"/>
      <c r="BXZ152" s="13"/>
      <c r="BYA152" s="13"/>
      <c r="BYB152" s="13"/>
      <c r="BYC152" s="13"/>
      <c r="BYD152" s="13"/>
      <c r="BYE152" s="13"/>
      <c r="BYF152" s="13"/>
      <c r="BYG152" s="13"/>
      <c r="BYH152" s="13"/>
      <c r="BYI152" s="13"/>
      <c r="BYJ152" s="13"/>
      <c r="BYK152" s="13"/>
      <c r="BYL152" s="13"/>
      <c r="BYM152" s="13"/>
      <c r="BYN152" s="13"/>
      <c r="BYO152" s="13"/>
      <c r="BYP152" s="13"/>
      <c r="BYQ152" s="13"/>
      <c r="BYR152" s="13"/>
      <c r="BYS152" s="13"/>
      <c r="BYT152" s="13"/>
      <c r="BYU152" s="13"/>
      <c r="BYV152" s="13"/>
      <c r="BYW152" s="13"/>
      <c r="BYX152" s="13"/>
      <c r="BYY152" s="13"/>
      <c r="BYZ152" s="13"/>
      <c r="BZA152" s="13"/>
      <c r="BZB152" s="13"/>
      <c r="BZC152" s="13"/>
      <c r="BZD152" s="13"/>
      <c r="BZE152" s="13"/>
      <c r="BZF152" s="13"/>
      <c r="BZG152" s="13"/>
      <c r="BZH152" s="13"/>
      <c r="BZI152" s="13"/>
      <c r="BZJ152" s="13"/>
      <c r="BZK152" s="13"/>
      <c r="BZL152" s="13"/>
      <c r="BZM152" s="13"/>
      <c r="BZN152" s="13"/>
      <c r="BZO152" s="13"/>
      <c r="BZP152" s="13"/>
      <c r="BZQ152" s="13"/>
      <c r="BZR152" s="13"/>
      <c r="BZS152" s="13"/>
      <c r="BZT152" s="13"/>
      <c r="BZU152" s="13"/>
      <c r="BZV152" s="13"/>
      <c r="BZW152" s="13"/>
      <c r="BZX152" s="13"/>
      <c r="BZY152" s="13"/>
      <c r="BZZ152" s="13"/>
      <c r="CAA152" s="13"/>
      <c r="CAB152" s="13"/>
      <c r="CAC152" s="13"/>
      <c r="CAD152" s="13"/>
      <c r="CAE152" s="13"/>
      <c r="CAF152" s="13"/>
      <c r="CAG152" s="13"/>
      <c r="CAH152" s="13"/>
      <c r="CAI152" s="13"/>
      <c r="CAJ152" s="13"/>
      <c r="CAK152" s="13"/>
      <c r="CAL152" s="13"/>
      <c r="CAM152" s="13"/>
      <c r="CAN152" s="13"/>
      <c r="CAO152" s="13"/>
      <c r="CAP152" s="13"/>
      <c r="CAQ152" s="13"/>
      <c r="CAR152" s="13"/>
      <c r="CAS152" s="13"/>
      <c r="CAT152" s="13"/>
      <c r="CAU152" s="13"/>
      <c r="CAV152" s="13"/>
      <c r="CAW152" s="13"/>
      <c r="CAX152" s="13"/>
      <c r="CAY152" s="13"/>
      <c r="CAZ152" s="13"/>
      <c r="CBA152" s="13"/>
      <c r="CBB152" s="13"/>
      <c r="CBC152" s="13"/>
      <c r="CBD152" s="13"/>
      <c r="CBE152" s="13"/>
      <c r="CBF152" s="13"/>
      <c r="CBG152" s="13"/>
      <c r="CBH152" s="13"/>
      <c r="CBI152" s="13"/>
      <c r="CBJ152" s="13"/>
      <c r="CBK152" s="13"/>
      <c r="CBL152" s="13"/>
      <c r="CBM152" s="13"/>
      <c r="CBN152" s="13"/>
      <c r="CBO152" s="13"/>
      <c r="CBP152" s="13"/>
      <c r="CBQ152" s="13"/>
      <c r="CBR152" s="13"/>
      <c r="CBS152" s="13"/>
      <c r="CBT152" s="13"/>
      <c r="CBU152" s="13"/>
      <c r="CBV152" s="13"/>
      <c r="CBW152" s="13"/>
      <c r="CBX152" s="13"/>
      <c r="CBY152" s="13"/>
      <c r="CBZ152" s="13"/>
      <c r="CCA152" s="13"/>
      <c r="CCB152" s="13"/>
      <c r="CCC152" s="13"/>
      <c r="CCD152" s="13"/>
      <c r="CCE152" s="13"/>
      <c r="CCF152" s="13"/>
      <c r="CCG152" s="13"/>
      <c r="CCH152" s="13"/>
      <c r="CCI152" s="13"/>
      <c r="CCJ152" s="13"/>
      <c r="CCK152" s="13"/>
      <c r="CCL152" s="13"/>
      <c r="CCM152" s="13"/>
      <c r="CCN152" s="13"/>
      <c r="CCO152" s="13"/>
      <c r="CCP152" s="13"/>
      <c r="CCQ152" s="13"/>
      <c r="CCR152" s="13"/>
      <c r="CCS152" s="13"/>
      <c r="CCT152" s="13"/>
      <c r="CCU152" s="13"/>
      <c r="CCV152" s="13"/>
      <c r="CCW152" s="13"/>
      <c r="CCX152" s="13"/>
      <c r="CCY152" s="13"/>
      <c r="CCZ152" s="13"/>
      <c r="CDA152" s="13"/>
      <c r="CDB152" s="13"/>
      <c r="CDC152" s="13"/>
      <c r="CDD152" s="13"/>
      <c r="CDE152" s="13"/>
      <c r="CDF152" s="13"/>
      <c r="CDG152" s="13"/>
      <c r="CDH152" s="13"/>
      <c r="CDI152" s="13"/>
      <c r="CDJ152" s="13"/>
      <c r="CDK152" s="13"/>
      <c r="CDL152" s="13"/>
      <c r="CDM152" s="13"/>
      <c r="CDN152" s="13"/>
      <c r="CDO152" s="13"/>
      <c r="CDP152" s="13"/>
      <c r="CDQ152" s="13"/>
      <c r="CDR152" s="13"/>
      <c r="CDS152" s="13"/>
      <c r="CDT152" s="13"/>
      <c r="CDU152" s="13"/>
      <c r="CDV152" s="13"/>
      <c r="CDW152" s="13"/>
      <c r="CDX152" s="13"/>
      <c r="CDY152" s="13"/>
      <c r="CDZ152" s="13"/>
      <c r="CEA152" s="13"/>
      <c r="CEB152" s="13"/>
      <c r="CEC152" s="13"/>
      <c r="CED152" s="13"/>
      <c r="CEE152" s="13"/>
      <c r="CEF152" s="13"/>
      <c r="CEG152" s="13"/>
      <c r="CEH152" s="13"/>
      <c r="CEI152" s="13"/>
      <c r="CEJ152" s="13"/>
      <c r="CEK152" s="13"/>
      <c r="CEL152" s="13"/>
      <c r="CEM152" s="13"/>
      <c r="CEN152" s="13"/>
      <c r="CEO152" s="13"/>
      <c r="CEP152" s="13"/>
      <c r="CEQ152" s="13"/>
      <c r="CER152" s="13"/>
      <c r="CES152" s="13"/>
      <c r="CET152" s="13"/>
      <c r="CEU152" s="13"/>
      <c r="CEV152" s="13"/>
      <c r="CEW152" s="13"/>
      <c r="CEX152" s="13"/>
      <c r="CEY152" s="13"/>
      <c r="CEZ152" s="13"/>
      <c r="CFA152" s="13"/>
      <c r="CFB152" s="13"/>
      <c r="CFC152" s="13"/>
      <c r="CFD152" s="13"/>
      <c r="CFE152" s="13"/>
      <c r="CFF152" s="13"/>
      <c r="CFG152" s="13"/>
      <c r="CFH152" s="13"/>
      <c r="CFI152" s="13"/>
      <c r="CFJ152" s="13"/>
      <c r="CFK152" s="13"/>
      <c r="CFL152" s="13"/>
      <c r="CFM152" s="13"/>
      <c r="CFN152" s="13"/>
      <c r="CFO152" s="13"/>
      <c r="CFP152" s="13"/>
      <c r="CFQ152" s="13"/>
      <c r="CFR152" s="13"/>
      <c r="CFS152" s="13"/>
      <c r="CFT152" s="13"/>
      <c r="CFU152" s="13"/>
      <c r="CFV152" s="13"/>
      <c r="CFW152" s="13"/>
      <c r="CFX152" s="13"/>
      <c r="CFY152" s="13"/>
      <c r="CFZ152" s="13"/>
      <c r="CGA152" s="13"/>
      <c r="CGB152" s="13"/>
      <c r="CGC152" s="13"/>
      <c r="CGD152" s="13"/>
      <c r="CGE152" s="13"/>
      <c r="CGF152" s="13"/>
      <c r="CGG152" s="13"/>
      <c r="CGH152" s="13"/>
      <c r="CGI152" s="13"/>
      <c r="CGJ152" s="13"/>
      <c r="CGK152" s="13"/>
      <c r="CGL152" s="13"/>
      <c r="CGM152" s="13"/>
      <c r="CGN152" s="13"/>
      <c r="CGO152" s="13"/>
      <c r="CGP152" s="13"/>
      <c r="CGQ152" s="13"/>
      <c r="CGR152" s="13"/>
      <c r="CGS152" s="13"/>
      <c r="CGT152" s="13"/>
      <c r="CGU152" s="13"/>
      <c r="CGV152" s="13"/>
      <c r="CGW152" s="13"/>
      <c r="CGX152" s="13"/>
      <c r="CGY152" s="13"/>
      <c r="CGZ152" s="13"/>
      <c r="CHA152" s="13"/>
      <c r="CHB152" s="13"/>
      <c r="CHC152" s="13"/>
      <c r="CHD152" s="13"/>
      <c r="CHE152" s="13"/>
      <c r="CHF152" s="13"/>
      <c r="CHG152" s="13"/>
      <c r="CHH152" s="13"/>
      <c r="CHI152" s="13"/>
      <c r="CHJ152" s="13"/>
      <c r="CHK152" s="13"/>
      <c r="CHL152" s="13"/>
      <c r="CHM152" s="13"/>
      <c r="CHN152" s="13"/>
      <c r="CHO152" s="13"/>
      <c r="CHP152" s="13"/>
      <c r="CHQ152" s="13"/>
      <c r="CHR152" s="13"/>
      <c r="CHS152" s="13"/>
      <c r="CHT152" s="13"/>
      <c r="CHU152" s="13"/>
      <c r="CHV152" s="13"/>
      <c r="CHW152" s="13"/>
      <c r="CHX152" s="13"/>
      <c r="CHY152" s="13"/>
      <c r="CHZ152" s="13"/>
      <c r="CIA152" s="13"/>
      <c r="CIB152" s="13"/>
      <c r="CIC152" s="13"/>
      <c r="CID152" s="13"/>
      <c r="CIE152" s="13"/>
      <c r="CIF152" s="13"/>
      <c r="CIG152" s="13"/>
      <c r="CIH152" s="13"/>
      <c r="CII152" s="13"/>
      <c r="CIJ152" s="13"/>
      <c r="CIK152" s="13"/>
      <c r="CIL152" s="13"/>
      <c r="CIM152" s="13"/>
      <c r="CIN152" s="13"/>
      <c r="CIO152" s="13"/>
      <c r="CIP152" s="13"/>
      <c r="CIQ152" s="13"/>
      <c r="CIR152" s="13"/>
      <c r="CIS152" s="13"/>
      <c r="CIT152" s="13"/>
      <c r="CIU152" s="13"/>
      <c r="CIV152" s="13"/>
      <c r="CIW152" s="13"/>
      <c r="CIX152" s="13"/>
      <c r="CIY152" s="13"/>
      <c r="CIZ152" s="13"/>
      <c r="CJA152" s="13"/>
      <c r="CJB152" s="13"/>
      <c r="CJC152" s="13"/>
      <c r="CJD152" s="13"/>
      <c r="CJE152" s="13"/>
      <c r="CJF152" s="13"/>
      <c r="CJG152" s="13"/>
      <c r="CJH152" s="13"/>
      <c r="CJI152" s="13"/>
      <c r="CJJ152" s="13"/>
      <c r="CJK152" s="13"/>
      <c r="CJL152" s="13"/>
      <c r="CJM152" s="13"/>
      <c r="CJN152" s="13"/>
      <c r="CJO152" s="13"/>
      <c r="CJP152" s="13"/>
      <c r="CJQ152" s="13"/>
      <c r="CJR152" s="13"/>
      <c r="CJS152" s="13"/>
      <c r="CJT152" s="13"/>
      <c r="CJU152" s="13"/>
      <c r="CJV152" s="13"/>
      <c r="CJW152" s="13"/>
      <c r="CJX152" s="13"/>
      <c r="CJY152" s="13"/>
      <c r="CJZ152" s="13"/>
      <c r="CKA152" s="13"/>
      <c r="CKB152" s="13"/>
      <c r="CKC152" s="13"/>
      <c r="CKD152" s="13"/>
      <c r="CKE152" s="13"/>
      <c r="CKF152" s="13"/>
      <c r="CKG152" s="13"/>
      <c r="CKH152" s="13"/>
      <c r="CKI152" s="13"/>
      <c r="CKJ152" s="13"/>
      <c r="CKK152" s="13"/>
      <c r="CKL152" s="13"/>
      <c r="CKM152" s="13"/>
      <c r="CKN152" s="13"/>
      <c r="CKO152" s="13"/>
      <c r="CKP152" s="13"/>
      <c r="CKQ152" s="13"/>
      <c r="CKR152" s="13"/>
      <c r="CKS152" s="13"/>
      <c r="CKT152" s="13"/>
      <c r="CKU152" s="13"/>
      <c r="CKV152" s="13"/>
      <c r="CKW152" s="13"/>
      <c r="CKX152" s="13"/>
      <c r="CKY152" s="13"/>
      <c r="CKZ152" s="13"/>
      <c r="CLA152" s="13"/>
      <c r="CLB152" s="13"/>
      <c r="CLC152" s="13"/>
      <c r="CLD152" s="13"/>
      <c r="CLE152" s="13"/>
      <c r="CLF152" s="13"/>
      <c r="CLG152" s="13"/>
      <c r="CLH152" s="13"/>
      <c r="CLI152" s="13"/>
      <c r="CLJ152" s="13"/>
      <c r="CLK152" s="13"/>
      <c r="CLL152" s="13"/>
      <c r="CLM152" s="13"/>
      <c r="CLN152" s="13"/>
      <c r="CLO152" s="13"/>
      <c r="CLP152" s="13"/>
      <c r="CLQ152" s="13"/>
      <c r="CLR152" s="13"/>
      <c r="CLS152" s="13"/>
      <c r="CLT152" s="13"/>
      <c r="CLU152" s="13"/>
      <c r="CLV152" s="13"/>
      <c r="CLW152" s="13"/>
      <c r="CLX152" s="13"/>
      <c r="CLY152" s="13"/>
      <c r="CLZ152" s="13"/>
      <c r="CMA152" s="13"/>
      <c r="CMB152" s="13"/>
      <c r="CMC152" s="13"/>
      <c r="CMD152" s="13"/>
      <c r="CME152" s="13"/>
      <c r="CMF152" s="13"/>
      <c r="CMG152" s="13"/>
      <c r="CMH152" s="13"/>
      <c r="CMI152" s="13"/>
      <c r="CMJ152" s="13"/>
      <c r="CMK152" s="13"/>
      <c r="CML152" s="13"/>
      <c r="CMM152" s="13"/>
      <c r="CMN152" s="13"/>
      <c r="CMO152" s="13"/>
      <c r="CMP152" s="13"/>
      <c r="CMQ152" s="13"/>
      <c r="CMR152" s="13"/>
      <c r="CMS152" s="13"/>
      <c r="CMT152" s="13"/>
      <c r="CMU152" s="13"/>
      <c r="CMV152" s="13"/>
      <c r="CMW152" s="13"/>
      <c r="CMX152" s="13"/>
      <c r="CMY152" s="13"/>
      <c r="CMZ152" s="13"/>
      <c r="CNA152" s="13"/>
      <c r="CNB152" s="13"/>
      <c r="CNC152" s="13"/>
      <c r="CND152" s="13"/>
      <c r="CNE152" s="13"/>
      <c r="CNF152" s="13"/>
      <c r="CNG152" s="13"/>
      <c r="CNH152" s="13"/>
      <c r="CNI152" s="13"/>
      <c r="CNJ152" s="13"/>
      <c r="CNK152" s="13"/>
      <c r="CNL152" s="13"/>
      <c r="CNM152" s="13"/>
      <c r="CNN152" s="13"/>
      <c r="CNO152" s="13"/>
      <c r="CNP152" s="13"/>
      <c r="CNQ152" s="13"/>
      <c r="CNR152" s="13"/>
      <c r="CNS152" s="13"/>
      <c r="CNT152" s="13"/>
      <c r="CNU152" s="13"/>
      <c r="CNV152" s="13"/>
      <c r="CNW152" s="13"/>
      <c r="CNX152" s="13"/>
      <c r="CNY152" s="13"/>
      <c r="CNZ152" s="13"/>
      <c r="COA152" s="13"/>
      <c r="COB152" s="13"/>
      <c r="COC152" s="13"/>
      <c r="COD152" s="13"/>
      <c r="COE152" s="13"/>
      <c r="COF152" s="13"/>
      <c r="COG152" s="13"/>
      <c r="COH152" s="13"/>
      <c r="COI152" s="13"/>
      <c r="COJ152" s="13"/>
      <c r="COK152" s="13"/>
      <c r="COL152" s="13"/>
      <c r="COM152" s="13"/>
      <c r="CON152" s="13"/>
      <c r="COO152" s="13"/>
      <c r="COP152" s="13"/>
      <c r="COQ152" s="13"/>
      <c r="COR152" s="13"/>
      <c r="COS152" s="13"/>
      <c r="COT152" s="13"/>
      <c r="COU152" s="13"/>
      <c r="COV152" s="13"/>
      <c r="COW152" s="13"/>
      <c r="COX152" s="13"/>
      <c r="COY152" s="13"/>
      <c r="COZ152" s="13"/>
      <c r="CPA152" s="13"/>
      <c r="CPB152" s="13"/>
      <c r="CPC152" s="13"/>
      <c r="CPD152" s="13"/>
      <c r="CPE152" s="13"/>
      <c r="CPF152" s="13"/>
      <c r="CPG152" s="13"/>
      <c r="CPH152" s="13"/>
      <c r="CPI152" s="13"/>
      <c r="CPJ152" s="13"/>
      <c r="CPK152" s="13"/>
      <c r="CPL152" s="13"/>
      <c r="CPM152" s="13"/>
      <c r="CPN152" s="13"/>
      <c r="CPO152" s="13"/>
      <c r="CPP152" s="13"/>
      <c r="CPQ152" s="13"/>
      <c r="CPR152" s="13"/>
      <c r="CPS152" s="13"/>
      <c r="CPT152" s="13"/>
      <c r="CPU152" s="13"/>
      <c r="CPV152" s="13"/>
      <c r="CPW152" s="13"/>
      <c r="CPX152" s="13"/>
      <c r="CPY152" s="13"/>
      <c r="CPZ152" s="13"/>
      <c r="CQA152" s="13"/>
      <c r="CQB152" s="13"/>
      <c r="CQC152" s="13"/>
      <c r="CQD152" s="13"/>
      <c r="CQE152" s="13"/>
      <c r="CQF152" s="13"/>
      <c r="CQG152" s="13"/>
      <c r="CQH152" s="13"/>
      <c r="CQI152" s="13"/>
      <c r="CQJ152" s="13"/>
      <c r="CQK152" s="13"/>
      <c r="CQL152" s="13"/>
      <c r="CQM152" s="13"/>
      <c r="CQN152" s="13"/>
      <c r="CQO152" s="13"/>
      <c r="CQP152" s="13"/>
      <c r="CQQ152" s="13"/>
      <c r="CQR152" s="13"/>
      <c r="CQS152" s="13"/>
      <c r="CQT152" s="13"/>
      <c r="CQU152" s="13"/>
      <c r="CQV152" s="13"/>
      <c r="CQW152" s="13"/>
      <c r="CQX152" s="13"/>
      <c r="CQY152" s="13"/>
      <c r="CQZ152" s="13"/>
      <c r="CRA152" s="13"/>
      <c r="CRB152" s="13"/>
      <c r="CRC152" s="13"/>
      <c r="CRD152" s="13"/>
      <c r="CRE152" s="13"/>
      <c r="CRF152" s="13"/>
      <c r="CRG152" s="13"/>
      <c r="CRH152" s="13"/>
      <c r="CRI152" s="13"/>
      <c r="CRJ152" s="13"/>
      <c r="CRK152" s="13"/>
      <c r="CRL152" s="13"/>
      <c r="CRM152" s="13"/>
      <c r="CRN152" s="13"/>
      <c r="CRO152" s="13"/>
      <c r="CRP152" s="13"/>
      <c r="CRQ152" s="13"/>
      <c r="CRR152" s="13"/>
      <c r="CRS152" s="13"/>
      <c r="CRT152" s="13"/>
      <c r="CRU152" s="13"/>
      <c r="CRV152" s="13"/>
      <c r="CRW152" s="13"/>
      <c r="CRX152" s="13"/>
      <c r="CRY152" s="13"/>
      <c r="CRZ152" s="13"/>
      <c r="CSA152" s="13"/>
      <c r="CSB152" s="13"/>
      <c r="CSC152" s="13"/>
      <c r="CSD152" s="13"/>
      <c r="CSE152" s="13"/>
      <c r="CSF152" s="13"/>
      <c r="CSG152" s="13"/>
      <c r="CSH152" s="13"/>
      <c r="CSI152" s="13"/>
      <c r="CSJ152" s="13"/>
      <c r="CSK152" s="13"/>
      <c r="CSL152" s="13"/>
      <c r="CSM152" s="13"/>
      <c r="CSN152" s="13"/>
      <c r="CSO152" s="13"/>
      <c r="CSP152" s="13"/>
      <c r="CSQ152" s="13"/>
      <c r="CSR152" s="13"/>
      <c r="CSS152" s="13"/>
      <c r="CST152" s="13"/>
      <c r="CSU152" s="13"/>
      <c r="CSV152" s="13"/>
      <c r="CSW152" s="13"/>
      <c r="CSX152" s="13"/>
      <c r="CSY152" s="13"/>
      <c r="CSZ152" s="13"/>
      <c r="CTA152" s="13"/>
      <c r="CTB152" s="13"/>
      <c r="CTC152" s="13"/>
      <c r="CTD152" s="13"/>
      <c r="CTE152" s="13"/>
      <c r="CTF152" s="13"/>
      <c r="CTG152" s="13"/>
      <c r="CTH152" s="13"/>
      <c r="CTI152" s="13"/>
      <c r="CTJ152" s="13"/>
      <c r="CTK152" s="13"/>
      <c r="CTL152" s="13"/>
      <c r="CTM152" s="13"/>
      <c r="CTN152" s="13"/>
      <c r="CTO152" s="13"/>
      <c r="CTP152" s="13"/>
      <c r="CTQ152" s="13"/>
      <c r="CTR152" s="13"/>
      <c r="CTS152" s="13"/>
      <c r="CTT152" s="13"/>
      <c r="CTU152" s="13"/>
      <c r="CTV152" s="13"/>
      <c r="CTW152" s="13"/>
      <c r="CTX152" s="13"/>
      <c r="CTY152" s="13"/>
      <c r="CTZ152" s="13"/>
      <c r="CUA152" s="13"/>
      <c r="CUB152" s="13"/>
      <c r="CUC152" s="13"/>
      <c r="CUD152" s="13"/>
      <c r="CUE152" s="13"/>
      <c r="CUF152" s="13"/>
      <c r="CUG152" s="13"/>
      <c r="CUH152" s="13"/>
      <c r="CUI152" s="13"/>
      <c r="CUJ152" s="13"/>
      <c r="CUK152" s="13"/>
      <c r="CUL152" s="13"/>
      <c r="CUM152" s="13"/>
      <c r="CUN152" s="13"/>
      <c r="CUO152" s="13"/>
      <c r="CUP152" s="13"/>
      <c r="CUQ152" s="13"/>
      <c r="CUR152" s="13"/>
      <c r="CUS152" s="13"/>
      <c r="CUT152" s="13"/>
      <c r="CUU152" s="13"/>
      <c r="CUV152" s="13"/>
      <c r="CUW152" s="13"/>
      <c r="CUX152" s="13"/>
      <c r="CUY152" s="13"/>
      <c r="CUZ152" s="13"/>
      <c r="CVA152" s="13"/>
      <c r="CVB152" s="13"/>
      <c r="CVC152" s="13"/>
      <c r="CVD152" s="13"/>
      <c r="CVE152" s="13"/>
      <c r="CVF152" s="13"/>
      <c r="CVG152" s="13"/>
      <c r="CVH152" s="13"/>
      <c r="CVI152" s="13"/>
      <c r="CVJ152" s="13"/>
      <c r="CVK152" s="13"/>
      <c r="CVL152" s="13"/>
      <c r="CVM152" s="13"/>
      <c r="CVN152" s="13"/>
      <c r="CVO152" s="13"/>
      <c r="CVP152" s="13"/>
      <c r="CVQ152" s="13"/>
      <c r="CVR152" s="13"/>
      <c r="CVS152" s="13"/>
      <c r="CVT152" s="13"/>
      <c r="CVU152" s="13"/>
      <c r="CVV152" s="13"/>
      <c r="CVW152" s="13"/>
      <c r="CVX152" s="13"/>
      <c r="CVY152" s="13"/>
      <c r="CVZ152" s="13"/>
      <c r="CWA152" s="13"/>
      <c r="CWB152" s="13"/>
      <c r="CWC152" s="13"/>
      <c r="CWD152" s="13"/>
      <c r="CWE152" s="13"/>
      <c r="CWF152" s="13"/>
      <c r="CWG152" s="13"/>
      <c r="CWH152" s="13"/>
      <c r="CWI152" s="13"/>
      <c r="CWJ152" s="13"/>
      <c r="CWK152" s="13"/>
      <c r="CWL152" s="13"/>
      <c r="CWM152" s="13"/>
      <c r="CWN152" s="13"/>
      <c r="CWO152" s="13"/>
      <c r="CWP152" s="13"/>
      <c r="CWQ152" s="13"/>
      <c r="CWR152" s="13"/>
      <c r="CWS152" s="13"/>
      <c r="CWT152" s="13"/>
      <c r="CWU152" s="13"/>
      <c r="CWV152" s="13"/>
      <c r="CWW152" s="13"/>
      <c r="CWX152" s="13"/>
      <c r="CWY152" s="13"/>
      <c r="CWZ152" s="13"/>
      <c r="CXA152" s="13"/>
      <c r="CXB152" s="13"/>
      <c r="CXC152" s="13"/>
      <c r="CXD152" s="13"/>
      <c r="CXE152" s="13"/>
      <c r="CXF152" s="13"/>
      <c r="CXG152" s="13"/>
      <c r="CXH152" s="13"/>
      <c r="CXI152" s="13"/>
      <c r="CXJ152" s="13"/>
      <c r="CXK152" s="13"/>
      <c r="CXL152" s="13"/>
      <c r="CXM152" s="13"/>
      <c r="CXN152" s="13"/>
      <c r="CXO152" s="13"/>
      <c r="CXP152" s="13"/>
      <c r="CXQ152" s="13"/>
      <c r="CXR152" s="13"/>
      <c r="CXS152" s="13"/>
      <c r="CXT152" s="13"/>
      <c r="CXU152" s="13"/>
      <c r="CXV152" s="13"/>
      <c r="CXW152" s="13"/>
      <c r="CXX152" s="13"/>
      <c r="CXY152" s="13"/>
      <c r="CXZ152" s="13"/>
      <c r="CYA152" s="13"/>
      <c r="CYB152" s="13"/>
      <c r="CYC152" s="13"/>
      <c r="CYD152" s="13"/>
      <c r="CYE152" s="13"/>
      <c r="CYF152" s="13"/>
      <c r="CYG152" s="13"/>
      <c r="CYH152" s="13"/>
      <c r="CYI152" s="13"/>
      <c r="CYJ152" s="13"/>
      <c r="CYK152" s="13"/>
      <c r="CYL152" s="13"/>
      <c r="CYM152" s="13"/>
      <c r="CYN152" s="13"/>
      <c r="CYO152" s="13"/>
      <c r="CYP152" s="13"/>
      <c r="CYQ152" s="13"/>
      <c r="CYR152" s="13"/>
      <c r="CYS152" s="13"/>
      <c r="CYT152" s="13"/>
      <c r="CYU152" s="13"/>
      <c r="CYV152" s="13"/>
      <c r="CYW152" s="13"/>
      <c r="CYX152" s="13"/>
      <c r="CYY152" s="13"/>
      <c r="CYZ152" s="13"/>
      <c r="CZA152" s="13"/>
      <c r="CZB152" s="13"/>
      <c r="CZC152" s="13"/>
      <c r="CZD152" s="13"/>
      <c r="CZE152" s="13"/>
      <c r="CZF152" s="13"/>
      <c r="CZG152" s="13"/>
      <c r="CZH152" s="13"/>
      <c r="CZI152" s="13"/>
      <c r="CZJ152" s="13"/>
      <c r="CZK152" s="13"/>
      <c r="CZL152" s="13"/>
      <c r="CZM152" s="13"/>
      <c r="CZN152" s="13"/>
      <c r="CZO152" s="13"/>
      <c r="CZP152" s="13"/>
      <c r="CZQ152" s="13"/>
      <c r="CZR152" s="13"/>
      <c r="CZS152" s="13"/>
      <c r="CZT152" s="13"/>
      <c r="CZU152" s="13"/>
      <c r="CZV152" s="13"/>
      <c r="CZW152" s="13"/>
      <c r="CZX152" s="13"/>
      <c r="CZY152" s="13"/>
      <c r="CZZ152" s="13"/>
      <c r="DAA152" s="13"/>
      <c r="DAB152" s="13"/>
      <c r="DAC152" s="13"/>
      <c r="DAD152" s="13"/>
      <c r="DAE152" s="13"/>
      <c r="DAF152" s="13"/>
      <c r="DAG152" s="13"/>
      <c r="DAH152" s="13"/>
      <c r="DAI152" s="13"/>
      <c r="DAJ152" s="13"/>
      <c r="DAK152" s="13"/>
      <c r="DAL152" s="13"/>
      <c r="DAM152" s="13"/>
      <c r="DAN152" s="13"/>
      <c r="DAO152" s="13"/>
      <c r="DAP152" s="13"/>
      <c r="DAQ152" s="13"/>
      <c r="DAR152" s="13"/>
      <c r="DAS152" s="13"/>
      <c r="DAT152" s="13"/>
      <c r="DAU152" s="13"/>
      <c r="DAV152" s="13"/>
      <c r="DAW152" s="13"/>
      <c r="DAX152" s="13"/>
      <c r="DAY152" s="13"/>
      <c r="DAZ152" s="13"/>
      <c r="DBA152" s="13"/>
      <c r="DBB152" s="13"/>
      <c r="DBC152" s="13"/>
      <c r="DBD152" s="13"/>
      <c r="DBE152" s="13"/>
      <c r="DBF152" s="13"/>
      <c r="DBG152" s="13"/>
      <c r="DBH152" s="13"/>
      <c r="DBI152" s="13"/>
      <c r="DBJ152" s="13"/>
      <c r="DBK152" s="13"/>
      <c r="DBL152" s="13"/>
      <c r="DBM152" s="13"/>
      <c r="DBN152" s="13"/>
      <c r="DBO152" s="13"/>
      <c r="DBP152" s="13"/>
      <c r="DBQ152" s="13"/>
      <c r="DBR152" s="13"/>
      <c r="DBS152" s="13"/>
      <c r="DBT152" s="13"/>
      <c r="DBU152" s="13"/>
      <c r="DBV152" s="13"/>
      <c r="DBW152" s="13"/>
      <c r="DBX152" s="13"/>
      <c r="DBY152" s="13"/>
      <c r="DBZ152" s="13"/>
      <c r="DCA152" s="13"/>
      <c r="DCB152" s="13"/>
      <c r="DCC152" s="13"/>
      <c r="DCD152" s="13"/>
      <c r="DCE152" s="13"/>
      <c r="DCF152" s="13"/>
      <c r="DCG152" s="13"/>
      <c r="DCH152" s="13"/>
      <c r="DCI152" s="13"/>
      <c r="DCJ152" s="13"/>
      <c r="DCK152" s="13"/>
      <c r="DCL152" s="13"/>
      <c r="DCM152" s="13"/>
      <c r="DCN152" s="13"/>
      <c r="DCO152" s="13"/>
      <c r="DCP152" s="13"/>
      <c r="DCQ152" s="13"/>
      <c r="DCR152" s="13"/>
      <c r="DCS152" s="13"/>
      <c r="DCT152" s="13"/>
      <c r="DCU152" s="13"/>
      <c r="DCV152" s="13"/>
      <c r="DCW152" s="13"/>
      <c r="DCX152" s="13"/>
      <c r="DCY152" s="13"/>
      <c r="DCZ152" s="13"/>
      <c r="DDA152" s="13"/>
      <c r="DDB152" s="13"/>
      <c r="DDC152" s="13"/>
      <c r="DDD152" s="13"/>
      <c r="DDE152" s="13"/>
      <c r="DDF152" s="13"/>
      <c r="DDG152" s="13"/>
      <c r="DDH152" s="13"/>
      <c r="DDI152" s="13"/>
      <c r="DDJ152" s="13"/>
      <c r="DDK152" s="13"/>
      <c r="DDL152" s="13"/>
      <c r="DDM152" s="13"/>
      <c r="DDN152" s="13"/>
      <c r="DDO152" s="13"/>
      <c r="DDP152" s="13"/>
      <c r="DDQ152" s="13"/>
      <c r="DDR152" s="13"/>
      <c r="DDS152" s="13"/>
      <c r="DDT152" s="13"/>
      <c r="DDU152" s="13"/>
      <c r="DDV152" s="13"/>
      <c r="DDW152" s="13"/>
      <c r="DDX152" s="13"/>
      <c r="DDY152" s="13"/>
      <c r="DDZ152" s="13"/>
      <c r="DEA152" s="13"/>
      <c r="DEB152" s="13"/>
      <c r="DEC152" s="13"/>
      <c r="DED152" s="13"/>
      <c r="DEE152" s="13"/>
      <c r="DEF152" s="13"/>
      <c r="DEG152" s="13"/>
      <c r="DEH152" s="13"/>
      <c r="DEI152" s="13"/>
      <c r="DEJ152" s="13"/>
      <c r="DEK152" s="13"/>
      <c r="DEL152" s="13"/>
      <c r="DEM152" s="13"/>
      <c r="DEN152" s="13"/>
      <c r="DEO152" s="13"/>
      <c r="DEP152" s="13"/>
      <c r="DEQ152" s="13"/>
      <c r="DER152" s="13"/>
      <c r="DES152" s="13"/>
      <c r="DET152" s="13"/>
      <c r="DEU152" s="13"/>
      <c r="DEV152" s="13"/>
      <c r="DEW152" s="13"/>
      <c r="DEX152" s="13"/>
      <c r="DEY152" s="13"/>
      <c r="DEZ152" s="13"/>
      <c r="DFA152" s="13"/>
      <c r="DFB152" s="13"/>
      <c r="DFC152" s="13"/>
      <c r="DFD152" s="13"/>
      <c r="DFE152" s="13"/>
      <c r="DFF152" s="13"/>
      <c r="DFG152" s="13"/>
      <c r="DFH152" s="13"/>
      <c r="DFI152" s="13"/>
      <c r="DFJ152" s="13"/>
      <c r="DFK152" s="13"/>
      <c r="DFL152" s="13"/>
      <c r="DFM152" s="13"/>
      <c r="DFN152" s="13"/>
      <c r="DFO152" s="13"/>
      <c r="DFP152" s="13"/>
      <c r="DFQ152" s="13"/>
      <c r="DFR152" s="13"/>
      <c r="DFS152" s="13"/>
      <c r="DFT152" s="13"/>
      <c r="DFU152" s="13"/>
      <c r="DFV152" s="13"/>
      <c r="DFW152" s="13"/>
      <c r="DFX152" s="13"/>
      <c r="DFY152" s="13"/>
      <c r="DFZ152" s="13"/>
      <c r="DGA152" s="13"/>
      <c r="DGB152" s="13"/>
      <c r="DGC152" s="13"/>
      <c r="DGD152" s="13"/>
      <c r="DGE152" s="13"/>
      <c r="DGF152" s="13"/>
      <c r="DGG152" s="13"/>
      <c r="DGH152" s="13"/>
      <c r="DGI152" s="13"/>
      <c r="DGJ152" s="13"/>
      <c r="DGK152" s="13"/>
      <c r="DGL152" s="13"/>
      <c r="DGM152" s="13"/>
      <c r="DGN152" s="13"/>
      <c r="DGO152" s="13"/>
      <c r="DGP152" s="13"/>
      <c r="DGQ152" s="13"/>
      <c r="DGR152" s="13"/>
      <c r="DGS152" s="13"/>
      <c r="DGT152" s="13"/>
      <c r="DGU152" s="13"/>
      <c r="DGV152" s="13"/>
      <c r="DGW152" s="13"/>
      <c r="DGX152" s="13"/>
      <c r="DGY152" s="13"/>
      <c r="DGZ152" s="13"/>
      <c r="DHA152" s="13"/>
      <c r="DHB152" s="13"/>
      <c r="DHC152" s="13"/>
      <c r="DHD152" s="13"/>
      <c r="DHE152" s="13"/>
      <c r="DHF152" s="13"/>
      <c r="DHG152" s="13"/>
      <c r="DHH152" s="13"/>
      <c r="DHI152" s="13"/>
      <c r="DHJ152" s="13"/>
      <c r="DHK152" s="13"/>
      <c r="DHL152" s="13"/>
      <c r="DHM152" s="13"/>
      <c r="DHN152" s="13"/>
      <c r="DHO152" s="13"/>
      <c r="DHP152" s="13"/>
      <c r="DHQ152" s="13"/>
      <c r="DHR152" s="13"/>
      <c r="DHS152" s="13"/>
      <c r="DHT152" s="13"/>
      <c r="DHU152" s="13"/>
      <c r="DHV152" s="13"/>
      <c r="DHW152" s="13"/>
      <c r="DHX152" s="13"/>
      <c r="DHY152" s="13"/>
      <c r="DHZ152" s="13"/>
      <c r="DIA152" s="13"/>
      <c r="DIB152" s="13"/>
      <c r="DIC152" s="13"/>
      <c r="DID152" s="13"/>
      <c r="DIE152" s="13"/>
      <c r="DIF152" s="13"/>
      <c r="DIG152" s="13"/>
      <c r="DIH152" s="13"/>
      <c r="DII152" s="13"/>
      <c r="DIJ152" s="13"/>
      <c r="DIK152" s="13"/>
      <c r="DIL152" s="13"/>
      <c r="DIM152" s="13"/>
      <c r="DIN152" s="13"/>
      <c r="DIO152" s="13"/>
      <c r="DIP152" s="13"/>
      <c r="DIQ152" s="13"/>
      <c r="DIR152" s="13"/>
      <c r="DIS152" s="13"/>
      <c r="DIT152" s="13"/>
      <c r="DIU152" s="13"/>
      <c r="DIV152" s="13"/>
      <c r="DIW152" s="13"/>
      <c r="DIX152" s="13"/>
      <c r="DIY152" s="13"/>
      <c r="DIZ152" s="13"/>
      <c r="DJA152" s="13"/>
      <c r="DJB152" s="13"/>
      <c r="DJC152" s="13"/>
      <c r="DJD152" s="13"/>
      <c r="DJE152" s="13"/>
      <c r="DJF152" s="13"/>
      <c r="DJG152" s="13"/>
      <c r="DJH152" s="13"/>
      <c r="DJI152" s="13"/>
      <c r="DJJ152" s="13"/>
      <c r="DJK152" s="13"/>
      <c r="DJL152" s="13"/>
      <c r="DJM152" s="13"/>
      <c r="DJN152" s="13"/>
      <c r="DJO152" s="13"/>
      <c r="DJP152" s="13"/>
      <c r="DJQ152" s="13"/>
      <c r="DJR152" s="13"/>
      <c r="DJS152" s="13"/>
      <c r="DJT152" s="13"/>
      <c r="DJU152" s="13"/>
      <c r="DJV152" s="13"/>
      <c r="DJW152" s="13"/>
      <c r="DJX152" s="13"/>
      <c r="DJY152" s="13"/>
      <c r="DJZ152" s="13"/>
      <c r="DKA152" s="13"/>
      <c r="DKB152" s="13"/>
      <c r="DKC152" s="13"/>
      <c r="DKD152" s="13"/>
      <c r="DKE152" s="13"/>
      <c r="DKF152" s="13"/>
      <c r="DKG152" s="13"/>
      <c r="DKH152" s="13"/>
      <c r="DKI152" s="13"/>
      <c r="DKJ152" s="13"/>
      <c r="DKK152" s="13"/>
      <c r="DKL152" s="13"/>
      <c r="DKM152" s="13"/>
      <c r="DKN152" s="13"/>
      <c r="DKO152" s="13"/>
      <c r="DKP152" s="13"/>
      <c r="DKQ152" s="13"/>
      <c r="DKR152" s="13"/>
      <c r="DKS152" s="13"/>
      <c r="DKT152" s="13"/>
      <c r="DKU152" s="13"/>
      <c r="DKV152" s="13"/>
      <c r="DKW152" s="13"/>
      <c r="DKX152" s="13"/>
      <c r="DKY152" s="13"/>
      <c r="DKZ152" s="13"/>
      <c r="DLA152" s="13"/>
      <c r="DLB152" s="13"/>
      <c r="DLC152" s="13"/>
      <c r="DLD152" s="13"/>
      <c r="DLE152" s="13"/>
      <c r="DLF152" s="13"/>
      <c r="DLG152" s="13"/>
      <c r="DLH152" s="13"/>
      <c r="DLI152" s="13"/>
      <c r="DLJ152" s="13"/>
      <c r="DLK152" s="13"/>
      <c r="DLL152" s="13"/>
      <c r="DLM152" s="13"/>
      <c r="DLN152" s="13"/>
      <c r="DLO152" s="13"/>
      <c r="DLP152" s="13"/>
      <c r="DLQ152" s="13"/>
      <c r="DLR152" s="13"/>
      <c r="DLS152" s="13"/>
      <c r="DLT152" s="13"/>
      <c r="DLU152" s="13"/>
      <c r="DLV152" s="13"/>
      <c r="DLW152" s="13"/>
      <c r="DLX152" s="13"/>
      <c r="DLY152" s="13"/>
      <c r="DLZ152" s="13"/>
      <c r="DMA152" s="13"/>
      <c r="DMB152" s="13"/>
      <c r="DMC152" s="13"/>
      <c r="DMD152" s="13"/>
      <c r="DME152" s="13"/>
      <c r="DMF152" s="13"/>
      <c r="DMG152" s="13"/>
      <c r="DMH152" s="13"/>
      <c r="DMI152" s="13"/>
      <c r="DMJ152" s="13"/>
      <c r="DMK152" s="13"/>
      <c r="DML152" s="13"/>
      <c r="DMM152" s="13"/>
      <c r="DMN152" s="13"/>
      <c r="DMO152" s="13"/>
      <c r="DMP152" s="13"/>
      <c r="DMQ152" s="13"/>
      <c r="DMR152" s="13"/>
      <c r="DMS152" s="13"/>
      <c r="DMT152" s="13"/>
      <c r="DMU152" s="13"/>
      <c r="DMV152" s="13"/>
      <c r="DMW152" s="13"/>
      <c r="DMX152" s="13"/>
      <c r="DMY152" s="13"/>
      <c r="DMZ152" s="13"/>
      <c r="DNA152" s="13"/>
      <c r="DNB152" s="13"/>
      <c r="DNC152" s="13"/>
      <c r="DND152" s="13"/>
      <c r="DNE152" s="13"/>
      <c r="DNF152" s="13"/>
      <c r="DNG152" s="13"/>
      <c r="DNH152" s="13"/>
      <c r="DNI152" s="13"/>
      <c r="DNJ152" s="13"/>
      <c r="DNK152" s="13"/>
      <c r="DNL152" s="13"/>
      <c r="DNM152" s="13"/>
      <c r="DNN152" s="13"/>
      <c r="DNO152" s="13"/>
      <c r="DNP152" s="13"/>
      <c r="DNQ152" s="13"/>
      <c r="DNR152" s="13"/>
      <c r="DNS152" s="13"/>
      <c r="DNT152" s="13"/>
      <c r="DNU152" s="13"/>
      <c r="DNV152" s="13"/>
      <c r="DNW152" s="13"/>
      <c r="DNX152" s="13"/>
      <c r="DNY152" s="13"/>
      <c r="DNZ152" s="13"/>
      <c r="DOA152" s="13"/>
      <c r="DOB152" s="13"/>
      <c r="DOC152" s="13"/>
      <c r="DOD152" s="13"/>
      <c r="DOE152" s="13"/>
      <c r="DOF152" s="13"/>
      <c r="DOG152" s="13"/>
      <c r="DOH152" s="13"/>
      <c r="DOI152" s="13"/>
      <c r="DOJ152" s="13"/>
      <c r="DOK152" s="13"/>
      <c r="DOL152" s="13"/>
      <c r="DOM152" s="13"/>
      <c r="DON152" s="13"/>
      <c r="DOO152" s="13"/>
      <c r="DOP152" s="13"/>
      <c r="DOQ152" s="13"/>
      <c r="DOR152" s="13"/>
      <c r="DOS152" s="13"/>
      <c r="DOT152" s="13"/>
      <c r="DOU152" s="13"/>
      <c r="DOV152" s="13"/>
      <c r="DOW152" s="13"/>
      <c r="DOX152" s="13"/>
      <c r="DOY152" s="13"/>
      <c r="DOZ152" s="13"/>
      <c r="DPA152" s="13"/>
      <c r="DPB152" s="13"/>
      <c r="DPC152" s="13"/>
      <c r="DPD152" s="13"/>
      <c r="DPE152" s="13"/>
      <c r="DPF152" s="13"/>
      <c r="DPG152" s="13"/>
      <c r="DPH152" s="13"/>
      <c r="DPI152" s="13"/>
      <c r="DPJ152" s="13"/>
      <c r="DPK152" s="13"/>
      <c r="DPL152" s="13"/>
      <c r="DPM152" s="13"/>
      <c r="DPN152" s="13"/>
      <c r="DPO152" s="13"/>
      <c r="DPP152" s="13"/>
      <c r="DPQ152" s="13"/>
      <c r="DPR152" s="13"/>
      <c r="DPS152" s="13"/>
      <c r="DPT152" s="13"/>
      <c r="DPU152" s="13"/>
      <c r="DPV152" s="13"/>
      <c r="DPW152" s="13"/>
      <c r="DPX152" s="13"/>
      <c r="DPY152" s="13"/>
      <c r="DPZ152" s="13"/>
      <c r="DQA152" s="13"/>
      <c r="DQB152" s="13"/>
      <c r="DQC152" s="13"/>
      <c r="DQD152" s="13"/>
      <c r="DQE152" s="13"/>
      <c r="DQF152" s="13"/>
      <c r="DQG152" s="13"/>
      <c r="DQH152" s="13"/>
      <c r="DQI152" s="13"/>
      <c r="DQJ152" s="13"/>
      <c r="DQK152" s="13"/>
      <c r="DQL152" s="13"/>
      <c r="DQM152" s="13"/>
      <c r="DQN152" s="13"/>
      <c r="DQO152" s="13"/>
      <c r="DQP152" s="13"/>
      <c r="DQQ152" s="13"/>
      <c r="DQR152" s="13"/>
      <c r="DQS152" s="13"/>
      <c r="DQT152" s="13"/>
      <c r="DQU152" s="13"/>
      <c r="DQV152" s="13"/>
      <c r="DQW152" s="13"/>
      <c r="DQX152" s="13"/>
      <c r="DQY152" s="13"/>
      <c r="DQZ152" s="13"/>
      <c r="DRA152" s="13"/>
      <c r="DRB152" s="13"/>
      <c r="DRC152" s="13"/>
      <c r="DRD152" s="13"/>
      <c r="DRE152" s="13"/>
      <c r="DRF152" s="13"/>
      <c r="DRG152" s="13"/>
      <c r="DRH152" s="13"/>
      <c r="DRI152" s="13"/>
      <c r="DRJ152" s="13"/>
      <c r="DRK152" s="13"/>
      <c r="DRL152" s="13"/>
      <c r="DRM152" s="13"/>
      <c r="DRN152" s="13"/>
      <c r="DRO152" s="13"/>
      <c r="DRP152" s="13"/>
      <c r="DRQ152" s="13"/>
      <c r="DRR152" s="13"/>
      <c r="DRS152" s="13"/>
      <c r="DRT152" s="13"/>
      <c r="DRU152" s="13"/>
      <c r="DRV152" s="13"/>
      <c r="DRW152" s="13"/>
      <c r="DRX152" s="13"/>
      <c r="DRY152" s="13"/>
      <c r="DRZ152" s="13"/>
      <c r="DSA152" s="13"/>
      <c r="DSB152" s="13"/>
      <c r="DSC152" s="13"/>
      <c r="DSD152" s="13"/>
      <c r="DSE152" s="13"/>
      <c r="DSF152" s="13"/>
      <c r="DSG152" s="13"/>
      <c r="DSH152" s="13"/>
      <c r="DSI152" s="13"/>
      <c r="DSJ152" s="13"/>
      <c r="DSK152" s="13"/>
      <c r="DSL152" s="13"/>
      <c r="DSM152" s="13"/>
      <c r="DSN152" s="13"/>
      <c r="DSO152" s="13"/>
      <c r="DSP152" s="13"/>
      <c r="DSQ152" s="13"/>
      <c r="DSR152" s="13"/>
      <c r="DSS152" s="13"/>
      <c r="DST152" s="13"/>
      <c r="DSU152" s="13"/>
      <c r="DSV152" s="13"/>
      <c r="DSW152" s="13"/>
      <c r="DSX152" s="13"/>
      <c r="DSY152" s="13"/>
      <c r="DSZ152" s="13"/>
      <c r="DTA152" s="13"/>
      <c r="DTB152" s="13"/>
      <c r="DTC152" s="13"/>
      <c r="DTD152" s="13"/>
      <c r="DTE152" s="13"/>
      <c r="DTF152" s="13"/>
      <c r="DTG152" s="13"/>
      <c r="DTH152" s="13"/>
      <c r="DTI152" s="13"/>
      <c r="DTJ152" s="13"/>
      <c r="DTK152" s="13"/>
      <c r="DTL152" s="13"/>
      <c r="DTM152" s="13"/>
      <c r="DTN152" s="13"/>
      <c r="DTO152" s="13"/>
      <c r="DTP152" s="13"/>
      <c r="DTQ152" s="13"/>
      <c r="DTR152" s="13"/>
      <c r="DTS152" s="13"/>
      <c r="DTT152" s="13"/>
      <c r="DTU152" s="13"/>
      <c r="DTV152" s="13"/>
      <c r="DTW152" s="13"/>
      <c r="DTX152" s="13"/>
      <c r="DTY152" s="13"/>
      <c r="DTZ152" s="13"/>
      <c r="DUA152" s="13"/>
      <c r="DUB152" s="13"/>
      <c r="DUC152" s="13"/>
      <c r="DUD152" s="13"/>
      <c r="DUE152" s="13"/>
      <c r="DUF152" s="13"/>
      <c r="DUG152" s="13"/>
      <c r="DUH152" s="13"/>
      <c r="DUI152" s="13"/>
      <c r="DUJ152" s="13"/>
      <c r="DUK152" s="13"/>
      <c r="DUL152" s="13"/>
      <c r="DUM152" s="13"/>
      <c r="DUN152" s="13"/>
      <c r="DUO152" s="13"/>
      <c r="DUP152" s="13"/>
      <c r="DUQ152" s="13"/>
      <c r="DUR152" s="13"/>
      <c r="DUS152" s="13"/>
      <c r="DUT152" s="13"/>
      <c r="DUU152" s="13"/>
      <c r="DUV152" s="13"/>
      <c r="DUW152" s="13"/>
      <c r="DUX152" s="13"/>
      <c r="DUY152" s="13"/>
      <c r="DUZ152" s="13"/>
      <c r="DVA152" s="13"/>
      <c r="DVB152" s="13"/>
      <c r="DVC152" s="13"/>
      <c r="DVD152" s="13"/>
      <c r="DVE152" s="13"/>
      <c r="DVF152" s="13"/>
      <c r="DVG152" s="13"/>
      <c r="DVH152" s="13"/>
      <c r="DVI152" s="13"/>
      <c r="DVJ152" s="13"/>
      <c r="DVK152" s="13"/>
      <c r="DVL152" s="13"/>
      <c r="DVM152" s="13"/>
      <c r="DVN152" s="13"/>
      <c r="DVO152" s="13"/>
      <c r="DVP152" s="13"/>
      <c r="DVQ152" s="13"/>
      <c r="DVR152" s="13"/>
      <c r="DVS152" s="13"/>
      <c r="DVT152" s="13"/>
      <c r="DVU152" s="13"/>
      <c r="DVV152" s="13"/>
      <c r="DVW152" s="13"/>
      <c r="DVX152" s="13"/>
      <c r="DVY152" s="13"/>
      <c r="DVZ152" s="13"/>
      <c r="DWA152" s="13"/>
      <c r="DWB152" s="13"/>
      <c r="DWC152" s="13"/>
      <c r="DWD152" s="13"/>
      <c r="DWE152" s="13"/>
      <c r="DWF152" s="13"/>
      <c r="DWG152" s="13"/>
      <c r="DWH152" s="13"/>
      <c r="DWI152" s="13"/>
      <c r="DWJ152" s="13"/>
      <c r="DWK152" s="13"/>
      <c r="DWL152" s="13"/>
      <c r="DWM152" s="13"/>
      <c r="DWN152" s="13"/>
      <c r="DWO152" s="13"/>
      <c r="DWP152" s="13"/>
      <c r="DWQ152" s="13"/>
      <c r="DWR152" s="13"/>
      <c r="DWS152" s="13"/>
      <c r="DWT152" s="13"/>
      <c r="DWU152" s="13"/>
      <c r="DWV152" s="13"/>
      <c r="DWW152" s="13"/>
      <c r="DWX152" s="13"/>
      <c r="DWY152" s="13"/>
      <c r="DWZ152" s="13"/>
      <c r="DXA152" s="13"/>
      <c r="DXB152" s="13"/>
      <c r="DXC152" s="13"/>
      <c r="DXD152" s="13"/>
      <c r="DXE152" s="13"/>
      <c r="DXF152" s="13"/>
      <c r="DXG152" s="13"/>
      <c r="DXH152" s="13"/>
      <c r="DXI152" s="13"/>
      <c r="DXJ152" s="13"/>
      <c r="DXK152" s="13"/>
      <c r="DXL152" s="13"/>
      <c r="DXM152" s="13"/>
      <c r="DXN152" s="13"/>
      <c r="DXO152" s="13"/>
      <c r="DXP152" s="13"/>
      <c r="DXQ152" s="13"/>
      <c r="DXR152" s="13"/>
      <c r="DXS152" s="13"/>
      <c r="DXT152" s="13"/>
      <c r="DXU152" s="13"/>
      <c r="DXV152" s="13"/>
      <c r="DXW152" s="13"/>
      <c r="DXX152" s="13"/>
      <c r="DXY152" s="13"/>
      <c r="DXZ152" s="13"/>
      <c r="DYA152" s="13"/>
      <c r="DYB152" s="13"/>
      <c r="DYC152" s="13"/>
      <c r="DYD152" s="13"/>
      <c r="DYE152" s="13"/>
      <c r="DYF152" s="13"/>
      <c r="DYG152" s="13"/>
      <c r="DYH152" s="13"/>
      <c r="DYI152" s="13"/>
      <c r="DYJ152" s="13"/>
      <c r="DYK152" s="13"/>
      <c r="DYL152" s="13"/>
      <c r="DYM152" s="13"/>
      <c r="DYN152" s="13"/>
      <c r="DYO152" s="13"/>
      <c r="DYP152" s="13"/>
      <c r="DYQ152" s="13"/>
      <c r="DYR152" s="13"/>
      <c r="DYS152" s="13"/>
      <c r="DYT152" s="13"/>
      <c r="DYU152" s="13"/>
      <c r="DYV152" s="13"/>
      <c r="DYW152" s="13"/>
      <c r="DYX152" s="13"/>
      <c r="DYY152" s="13"/>
      <c r="DYZ152" s="13"/>
      <c r="DZA152" s="13"/>
      <c r="DZB152" s="13"/>
      <c r="DZC152" s="13"/>
      <c r="DZD152" s="13"/>
      <c r="DZE152" s="13"/>
      <c r="DZF152" s="13"/>
      <c r="DZG152" s="13"/>
      <c r="DZH152" s="13"/>
      <c r="DZI152" s="13"/>
      <c r="DZJ152" s="13"/>
      <c r="DZK152" s="13"/>
      <c r="DZL152" s="13"/>
      <c r="DZM152" s="13"/>
      <c r="DZN152" s="13"/>
      <c r="DZO152" s="13"/>
      <c r="DZP152" s="13"/>
      <c r="DZQ152" s="13"/>
      <c r="DZR152" s="13"/>
      <c r="DZS152" s="13"/>
      <c r="DZT152" s="13"/>
      <c r="DZU152" s="13"/>
      <c r="DZV152" s="13"/>
      <c r="DZW152" s="13"/>
      <c r="DZX152" s="13"/>
      <c r="DZY152" s="13"/>
      <c r="DZZ152" s="13"/>
      <c r="EAA152" s="13"/>
      <c r="EAB152" s="13"/>
      <c r="EAC152" s="13"/>
      <c r="EAD152" s="13"/>
      <c r="EAE152" s="13"/>
      <c r="EAF152" s="13"/>
      <c r="EAG152" s="13"/>
      <c r="EAH152" s="13"/>
      <c r="EAI152" s="13"/>
      <c r="EAJ152" s="13"/>
      <c r="EAK152" s="13"/>
      <c r="EAL152" s="13"/>
      <c r="EAM152" s="13"/>
      <c r="EAN152" s="13"/>
      <c r="EAO152" s="13"/>
      <c r="EAP152" s="13"/>
      <c r="EAQ152" s="13"/>
      <c r="EAR152" s="13"/>
      <c r="EAS152" s="13"/>
      <c r="EAT152" s="13"/>
      <c r="EAU152" s="13"/>
      <c r="EAV152" s="13"/>
      <c r="EAW152" s="13"/>
      <c r="EAX152" s="13"/>
      <c r="EAY152" s="13"/>
      <c r="EAZ152" s="13"/>
      <c r="EBA152" s="13"/>
      <c r="EBB152" s="13"/>
      <c r="EBC152" s="13"/>
      <c r="EBD152" s="13"/>
      <c r="EBE152" s="13"/>
      <c r="EBF152" s="13"/>
      <c r="EBG152" s="13"/>
      <c r="EBH152" s="13"/>
      <c r="EBI152" s="13"/>
      <c r="EBJ152" s="13"/>
      <c r="EBK152" s="13"/>
      <c r="EBL152" s="13"/>
      <c r="EBM152" s="13"/>
      <c r="EBN152" s="13"/>
      <c r="EBO152" s="13"/>
      <c r="EBP152" s="13"/>
      <c r="EBQ152" s="13"/>
      <c r="EBR152" s="13"/>
      <c r="EBS152" s="13"/>
      <c r="EBT152" s="13"/>
      <c r="EBU152" s="13"/>
      <c r="EBV152" s="13"/>
      <c r="EBW152" s="13"/>
      <c r="EBX152" s="13"/>
      <c r="EBY152" s="13"/>
      <c r="EBZ152" s="13"/>
      <c r="ECA152" s="13"/>
      <c r="ECB152" s="13"/>
      <c r="ECC152" s="13"/>
      <c r="ECD152" s="13"/>
      <c r="ECE152" s="13"/>
      <c r="ECF152" s="13"/>
      <c r="ECG152" s="13"/>
      <c r="ECH152" s="13"/>
      <c r="ECI152" s="13"/>
      <c r="ECJ152" s="13"/>
      <c r="ECK152" s="13"/>
      <c r="ECL152" s="13"/>
      <c r="ECM152" s="13"/>
      <c r="ECN152" s="13"/>
      <c r="ECO152" s="13"/>
      <c r="ECP152" s="13"/>
      <c r="ECQ152" s="13"/>
      <c r="ECR152" s="13"/>
      <c r="ECS152" s="13"/>
      <c r="ECT152" s="13"/>
      <c r="ECU152" s="13"/>
      <c r="ECV152" s="13"/>
      <c r="ECW152" s="13"/>
      <c r="ECX152" s="13"/>
      <c r="ECY152" s="13"/>
      <c r="ECZ152" s="13"/>
      <c r="EDA152" s="13"/>
      <c r="EDB152" s="13"/>
      <c r="EDC152" s="13"/>
      <c r="EDD152" s="13"/>
      <c r="EDE152" s="13"/>
      <c r="EDF152" s="13"/>
      <c r="EDG152" s="13"/>
      <c r="EDH152" s="13"/>
      <c r="EDI152" s="13"/>
      <c r="EDJ152" s="13"/>
      <c r="EDK152" s="13"/>
      <c r="EDL152" s="13"/>
      <c r="EDM152" s="13"/>
      <c r="EDN152" s="13"/>
      <c r="EDO152" s="13"/>
      <c r="EDP152" s="13"/>
      <c r="EDQ152" s="13"/>
      <c r="EDR152" s="13"/>
      <c r="EDS152" s="13"/>
      <c r="EDT152" s="13"/>
      <c r="EDU152" s="13"/>
      <c r="EDV152" s="13"/>
      <c r="EDW152" s="13"/>
      <c r="EDX152" s="13"/>
      <c r="EDY152" s="13"/>
      <c r="EDZ152" s="13"/>
      <c r="EEA152" s="13"/>
      <c r="EEB152" s="13"/>
      <c r="EEC152" s="13"/>
      <c r="EED152" s="13"/>
      <c r="EEE152" s="13"/>
      <c r="EEF152" s="13"/>
      <c r="EEG152" s="13"/>
      <c r="EEH152" s="13"/>
      <c r="EEI152" s="13"/>
      <c r="EEJ152" s="13"/>
      <c r="EEK152" s="13"/>
      <c r="EEL152" s="13"/>
      <c r="EEM152" s="13"/>
      <c r="EEN152" s="13"/>
      <c r="EEO152" s="13"/>
      <c r="EEP152" s="13"/>
      <c r="EEQ152" s="13"/>
      <c r="EER152" s="13"/>
      <c r="EES152" s="13"/>
      <c r="EET152" s="13"/>
      <c r="EEU152" s="13"/>
      <c r="EEV152" s="13"/>
      <c r="EEW152" s="13"/>
      <c r="EEX152" s="13"/>
      <c r="EEY152" s="13"/>
      <c r="EEZ152" s="13"/>
      <c r="EFA152" s="13"/>
      <c r="EFB152" s="13"/>
      <c r="EFC152" s="13"/>
      <c r="EFD152" s="13"/>
      <c r="EFE152" s="13"/>
      <c r="EFF152" s="13"/>
      <c r="EFG152" s="13"/>
      <c r="EFH152" s="13"/>
      <c r="EFI152" s="13"/>
      <c r="EFJ152" s="13"/>
      <c r="EFK152" s="13"/>
      <c r="EFL152" s="13"/>
      <c r="EFM152" s="13"/>
      <c r="EFN152" s="13"/>
      <c r="EFO152" s="13"/>
      <c r="EFP152" s="13"/>
      <c r="EFQ152" s="13"/>
      <c r="EFR152" s="13"/>
      <c r="EFS152" s="13"/>
      <c r="EFT152" s="13"/>
      <c r="EFU152" s="13"/>
      <c r="EFV152" s="13"/>
      <c r="EFW152" s="13"/>
      <c r="EFX152" s="13"/>
      <c r="EFY152" s="13"/>
      <c r="EFZ152" s="13"/>
      <c r="EGA152" s="13"/>
      <c r="EGB152" s="13"/>
      <c r="EGC152" s="13"/>
      <c r="EGD152" s="13"/>
      <c r="EGE152" s="13"/>
      <c r="EGF152" s="13"/>
      <c r="EGG152" s="13"/>
      <c r="EGH152" s="13"/>
      <c r="EGI152" s="13"/>
      <c r="EGJ152" s="13"/>
      <c r="EGK152" s="13"/>
      <c r="EGL152" s="13"/>
      <c r="EGM152" s="13"/>
      <c r="EGN152" s="13"/>
      <c r="EGO152" s="13"/>
      <c r="EGP152" s="13"/>
      <c r="EGQ152" s="13"/>
      <c r="EGR152" s="13"/>
      <c r="EGS152" s="13"/>
      <c r="EGT152" s="13"/>
      <c r="EGU152" s="13"/>
      <c r="EGV152" s="13"/>
      <c r="EGW152" s="13"/>
      <c r="EGX152" s="13"/>
      <c r="EGY152" s="13"/>
      <c r="EGZ152" s="13"/>
      <c r="EHA152" s="13"/>
      <c r="EHB152" s="13"/>
      <c r="EHC152" s="13"/>
      <c r="EHD152" s="13"/>
      <c r="EHE152" s="13"/>
      <c r="EHF152" s="13"/>
      <c r="EHG152" s="13"/>
      <c r="EHH152" s="13"/>
      <c r="EHI152" s="13"/>
      <c r="EHJ152" s="13"/>
      <c r="EHK152" s="13"/>
      <c r="EHL152" s="13"/>
      <c r="EHM152" s="13"/>
      <c r="EHN152" s="13"/>
      <c r="EHO152" s="13"/>
      <c r="EHP152" s="13"/>
      <c r="EHQ152" s="13"/>
      <c r="EHR152" s="13"/>
      <c r="EHS152" s="13"/>
      <c r="EHT152" s="13"/>
      <c r="EHU152" s="13"/>
      <c r="EHV152" s="13"/>
      <c r="EHW152" s="13"/>
      <c r="EHX152" s="13"/>
      <c r="EHY152" s="13"/>
      <c r="EHZ152" s="13"/>
      <c r="EIA152" s="13"/>
      <c r="EIB152" s="13"/>
      <c r="EIC152" s="13"/>
      <c r="EID152" s="13"/>
      <c r="EIE152" s="13"/>
      <c r="EIF152" s="13"/>
      <c r="EIG152" s="13"/>
      <c r="EIH152" s="13"/>
      <c r="EII152" s="13"/>
      <c r="EIJ152" s="13"/>
      <c r="EIK152" s="13"/>
      <c r="EIL152" s="13"/>
    </row>
    <row r="153" spans="1:3626" s="13" customFormat="1" ht="18.75" thickBot="1" x14ac:dyDescent="0.3">
      <c r="A153" s="66" t="s">
        <v>288</v>
      </c>
      <c r="B153" s="147"/>
      <c r="C153" s="147"/>
      <c r="D153" s="147"/>
      <c r="E153" s="304"/>
      <c r="F153" s="304"/>
      <c r="G153" s="148">
        <f>G149+G152</f>
        <v>0</v>
      </c>
      <c r="H153" s="227"/>
      <c r="I153" s="227"/>
      <c r="J153" s="227">
        <v>0</v>
      </c>
      <c r="K153" s="234"/>
      <c r="L153" s="227"/>
      <c r="M153" s="227"/>
      <c r="N153" s="259">
        <f>N149+L152-M152</f>
        <v>0</v>
      </c>
    </row>
    <row r="154" spans="1:3626" customFormat="1" ht="7.5" customHeight="1" x14ac:dyDescent="0.25">
      <c r="A154" s="18"/>
      <c r="B154" s="149"/>
      <c r="C154" s="149"/>
      <c r="D154" s="149"/>
      <c r="E154" s="149"/>
      <c r="F154" s="149"/>
      <c r="G154" s="149"/>
      <c r="H154" s="70"/>
      <c r="I154" s="70"/>
      <c r="J154" s="70"/>
      <c r="K154" s="185"/>
      <c r="L154" s="70"/>
      <c r="M154" s="70"/>
      <c r="N154" s="247"/>
    </row>
    <row r="155" spans="1:3626" s="7" customFormat="1" x14ac:dyDescent="0.25">
      <c r="A155" s="20" t="s">
        <v>99</v>
      </c>
      <c r="B155" s="84"/>
      <c r="C155" s="84"/>
      <c r="D155" s="84"/>
      <c r="E155" s="84"/>
      <c r="F155" s="84"/>
      <c r="G155" s="84"/>
      <c r="H155" s="150"/>
      <c r="I155" s="150"/>
      <c r="J155" s="150"/>
      <c r="K155" s="196"/>
      <c r="L155" s="150"/>
      <c r="M155" s="150"/>
      <c r="N155" s="260"/>
    </row>
    <row r="156" spans="1:3626" customFormat="1" x14ac:dyDescent="0.25">
      <c r="A156" s="9" t="s">
        <v>268</v>
      </c>
      <c r="B156" s="91"/>
      <c r="C156" s="91"/>
      <c r="D156" s="91"/>
      <c r="E156" s="91"/>
      <c r="F156" s="91"/>
      <c r="G156" s="91">
        <f>J162</f>
        <v>7920.77</v>
      </c>
      <c r="H156" s="151"/>
      <c r="I156" s="151"/>
      <c r="J156" s="152">
        <v>8420.77</v>
      </c>
      <c r="K156" s="197"/>
      <c r="L156" s="151"/>
      <c r="M156" s="151"/>
      <c r="N156" s="261">
        <v>8420.77</v>
      </c>
    </row>
    <row r="157" spans="1:3626" customFormat="1" x14ac:dyDescent="0.25">
      <c r="A157" s="10" t="s">
        <v>100</v>
      </c>
      <c r="B157" s="280">
        <v>7500</v>
      </c>
      <c r="C157" s="68"/>
      <c r="D157" s="68"/>
      <c r="E157" s="68"/>
      <c r="F157" s="68"/>
      <c r="G157" s="68"/>
      <c r="H157" s="99">
        <v>6766.58</v>
      </c>
      <c r="I157" s="99"/>
      <c r="J157" s="99"/>
      <c r="K157" s="192"/>
      <c r="L157" s="99">
        <v>7500</v>
      </c>
      <c r="M157" s="99"/>
      <c r="N157" s="245"/>
    </row>
    <row r="158" spans="1:3626" customFormat="1" x14ac:dyDescent="0.25">
      <c r="A158" s="8" t="s">
        <v>101</v>
      </c>
      <c r="B158" s="278"/>
      <c r="C158" s="68"/>
      <c r="D158" s="68"/>
      <c r="E158" s="68"/>
      <c r="F158" s="68"/>
      <c r="G158" s="68"/>
      <c r="H158" s="90"/>
      <c r="I158" s="90"/>
      <c r="J158" s="90"/>
      <c r="K158" s="188"/>
      <c r="L158" s="90"/>
      <c r="M158" s="90"/>
      <c r="N158" s="246"/>
    </row>
    <row r="159" spans="1:3626" x14ac:dyDescent="0.25">
      <c r="A159" s="11" t="s">
        <v>102</v>
      </c>
      <c r="B159" s="281"/>
      <c r="C159" s="104"/>
      <c r="D159" s="104">
        <v>7000</v>
      </c>
      <c r="E159" s="68"/>
      <c r="F159" s="68"/>
      <c r="G159" s="68"/>
      <c r="H159" s="105"/>
      <c r="I159" s="153">
        <v>7266.58</v>
      </c>
      <c r="J159" s="153"/>
      <c r="K159" s="183"/>
      <c r="L159" s="105"/>
      <c r="M159" s="105">
        <v>7000</v>
      </c>
      <c r="N159" s="248"/>
    </row>
    <row r="160" spans="1:3626" customFormat="1" ht="18.75" thickBot="1" x14ac:dyDescent="0.3">
      <c r="A160" s="21" t="s">
        <v>103</v>
      </c>
      <c r="B160" s="275"/>
      <c r="C160" s="293"/>
      <c r="D160" s="293">
        <v>500</v>
      </c>
      <c r="E160" s="113"/>
      <c r="F160" s="113"/>
      <c r="G160" s="329"/>
      <c r="H160" s="105"/>
      <c r="I160" s="153"/>
      <c r="J160" s="153"/>
      <c r="K160" s="183"/>
      <c r="L160" s="105"/>
      <c r="M160" s="105">
        <v>500</v>
      </c>
      <c r="N160" s="248"/>
    </row>
    <row r="161" spans="1:3626" s="16" customFormat="1" ht="19.5" thickTop="1" thickBot="1" x14ac:dyDescent="0.3">
      <c r="A161" s="15" t="s">
        <v>104</v>
      </c>
      <c r="B161" s="115">
        <f>SUM(B157:B160)</f>
        <v>7500</v>
      </c>
      <c r="C161" s="115"/>
      <c r="D161" s="115">
        <f>SUM(D157:D160)</f>
        <v>7500</v>
      </c>
      <c r="E161" s="115"/>
      <c r="F161" s="115"/>
      <c r="G161" s="115">
        <f>B161-D161</f>
        <v>0</v>
      </c>
      <c r="H161" s="127">
        <f>SUM(H157:H160)</f>
        <v>6766.58</v>
      </c>
      <c r="I161" s="127">
        <f>SUM(I157:I160)</f>
        <v>7266.58</v>
      </c>
      <c r="J161" s="127">
        <f>H161-I161</f>
        <v>-500</v>
      </c>
      <c r="K161" s="184"/>
      <c r="L161" s="127">
        <f>SUM(L156:L160)</f>
        <v>7500</v>
      </c>
      <c r="M161" s="127">
        <f>SUM(M156:M160)</f>
        <v>7500</v>
      </c>
      <c r="N161" s="251">
        <f>L161-M161</f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  <c r="IW161" s="13"/>
      <c r="IX161" s="13"/>
      <c r="IY161" s="13"/>
      <c r="IZ161" s="13"/>
      <c r="JA161" s="13"/>
      <c r="JB161" s="13"/>
      <c r="JC161" s="13"/>
      <c r="JD161" s="13"/>
      <c r="JE161" s="13"/>
      <c r="JF161" s="13"/>
      <c r="JG161" s="13"/>
      <c r="JH161" s="13"/>
      <c r="JI161" s="13"/>
      <c r="JJ161" s="13"/>
      <c r="JK161" s="13"/>
      <c r="JL161" s="13"/>
      <c r="JM161" s="13"/>
      <c r="JN161" s="13"/>
      <c r="JO161" s="13"/>
      <c r="JP161" s="13"/>
      <c r="JQ161" s="13"/>
      <c r="JR161" s="13"/>
      <c r="JS161" s="13"/>
      <c r="JT161" s="13"/>
      <c r="JU161" s="13"/>
      <c r="JV161" s="13"/>
      <c r="JW161" s="13"/>
      <c r="JX161" s="13"/>
      <c r="JY161" s="13"/>
      <c r="JZ161" s="13"/>
      <c r="KA161" s="13"/>
      <c r="KB161" s="13"/>
      <c r="KC161" s="13"/>
      <c r="KD161" s="13"/>
      <c r="KE161" s="13"/>
      <c r="KF161" s="13"/>
      <c r="KG161" s="13"/>
      <c r="KH161" s="13"/>
      <c r="KI161" s="13"/>
      <c r="KJ161" s="13"/>
      <c r="KK161" s="13"/>
      <c r="KL161" s="13"/>
      <c r="KM161" s="13"/>
      <c r="KN161" s="13"/>
      <c r="KO161" s="13"/>
      <c r="KP161" s="13"/>
      <c r="KQ161" s="13"/>
      <c r="KR161" s="13"/>
      <c r="KS161" s="13"/>
      <c r="KT161" s="13"/>
      <c r="KU161" s="13"/>
      <c r="KV161" s="13"/>
      <c r="KW161" s="13"/>
      <c r="KX161" s="13"/>
      <c r="KY161" s="13"/>
      <c r="KZ161" s="13"/>
      <c r="LA161" s="13"/>
      <c r="LB161" s="13"/>
      <c r="LC161" s="13"/>
      <c r="LD161" s="13"/>
      <c r="LE161" s="13"/>
      <c r="LF161" s="13"/>
      <c r="LG161" s="13"/>
      <c r="LH161" s="13"/>
      <c r="LI161" s="13"/>
      <c r="LJ161" s="13"/>
      <c r="LK161" s="13"/>
      <c r="LL161" s="13"/>
      <c r="LM161" s="13"/>
      <c r="LN161" s="13"/>
      <c r="LO161" s="13"/>
      <c r="LP161" s="13"/>
      <c r="LQ161" s="13"/>
      <c r="LR161" s="13"/>
      <c r="LS161" s="13"/>
      <c r="LT161" s="13"/>
      <c r="LU161" s="13"/>
      <c r="LV161" s="13"/>
      <c r="LW161" s="13"/>
      <c r="LX161" s="13"/>
      <c r="LY161" s="13"/>
      <c r="LZ161" s="13"/>
      <c r="MA161" s="13"/>
      <c r="MB161" s="13"/>
      <c r="MC161" s="13"/>
      <c r="MD161" s="13"/>
      <c r="ME161" s="13"/>
      <c r="MF161" s="13"/>
      <c r="MG161" s="13"/>
      <c r="MH161" s="13"/>
      <c r="MI161" s="13"/>
      <c r="MJ161" s="13"/>
      <c r="MK161" s="13"/>
      <c r="ML161" s="13"/>
      <c r="MM161" s="13"/>
      <c r="MN161" s="13"/>
      <c r="MO161" s="13"/>
      <c r="MP161" s="13"/>
      <c r="MQ161" s="13"/>
      <c r="MR161" s="13"/>
      <c r="MS161" s="13"/>
      <c r="MT161" s="13"/>
      <c r="MU161" s="13"/>
      <c r="MV161" s="13"/>
      <c r="MW161" s="13"/>
      <c r="MX161" s="13"/>
      <c r="MY161" s="13"/>
      <c r="MZ161" s="13"/>
      <c r="NA161" s="13"/>
      <c r="NB161" s="13"/>
      <c r="NC161" s="13"/>
      <c r="ND161" s="13"/>
      <c r="NE161" s="13"/>
      <c r="NF161" s="13"/>
      <c r="NG161" s="13"/>
      <c r="NH161" s="13"/>
      <c r="NI161" s="13"/>
      <c r="NJ161" s="13"/>
      <c r="NK161" s="13"/>
      <c r="NL161" s="13"/>
      <c r="NM161" s="13"/>
      <c r="NN161" s="13"/>
      <c r="NO161" s="13"/>
      <c r="NP161" s="13"/>
      <c r="NQ161" s="13"/>
      <c r="NR161" s="13"/>
      <c r="NS161" s="13"/>
      <c r="NT161" s="13"/>
      <c r="NU161" s="13"/>
      <c r="NV161" s="13"/>
      <c r="NW161" s="13"/>
      <c r="NX161" s="13"/>
      <c r="NY161" s="13"/>
      <c r="NZ161" s="13"/>
      <c r="OA161" s="13"/>
      <c r="OB161" s="13"/>
      <c r="OC161" s="13"/>
      <c r="OD161" s="13"/>
      <c r="OE161" s="13"/>
      <c r="OF161" s="13"/>
      <c r="OG161" s="13"/>
      <c r="OH161" s="13"/>
      <c r="OI161" s="13"/>
      <c r="OJ161" s="13"/>
      <c r="OK161" s="13"/>
      <c r="OL161" s="13"/>
      <c r="OM161" s="13"/>
      <c r="ON161" s="13"/>
      <c r="OO161" s="13"/>
      <c r="OP161" s="13"/>
      <c r="OQ161" s="13"/>
      <c r="OR161" s="13"/>
      <c r="OS161" s="13"/>
      <c r="OT161" s="13"/>
      <c r="OU161" s="13"/>
      <c r="OV161" s="13"/>
      <c r="OW161" s="13"/>
      <c r="OX161" s="13"/>
      <c r="OY161" s="13"/>
      <c r="OZ161" s="13"/>
      <c r="PA161" s="13"/>
      <c r="PB161" s="13"/>
      <c r="PC161" s="13"/>
      <c r="PD161" s="13"/>
      <c r="PE161" s="13"/>
      <c r="PF161" s="13"/>
      <c r="PG161" s="13"/>
      <c r="PH161" s="13"/>
      <c r="PI161" s="13"/>
      <c r="PJ161" s="13"/>
      <c r="PK161" s="13"/>
      <c r="PL161" s="13"/>
      <c r="PM161" s="13"/>
      <c r="PN161" s="13"/>
      <c r="PO161" s="13"/>
      <c r="PP161" s="13"/>
      <c r="PQ161" s="13"/>
      <c r="PR161" s="13"/>
      <c r="PS161" s="13"/>
      <c r="PT161" s="13"/>
      <c r="PU161" s="13"/>
      <c r="PV161" s="13"/>
      <c r="PW161" s="13"/>
      <c r="PX161" s="13"/>
      <c r="PY161" s="13"/>
      <c r="PZ161" s="13"/>
      <c r="QA161" s="13"/>
      <c r="QB161" s="13"/>
      <c r="QC161" s="13"/>
      <c r="QD161" s="13"/>
      <c r="QE161" s="13"/>
      <c r="QF161" s="13"/>
      <c r="QG161" s="13"/>
      <c r="QH161" s="13"/>
      <c r="QI161" s="13"/>
      <c r="QJ161" s="13"/>
      <c r="QK161" s="13"/>
      <c r="QL161" s="13"/>
      <c r="QM161" s="13"/>
      <c r="QN161" s="13"/>
      <c r="QO161" s="13"/>
      <c r="QP161" s="13"/>
      <c r="QQ161" s="13"/>
      <c r="QR161" s="13"/>
      <c r="QS161" s="13"/>
      <c r="QT161" s="13"/>
      <c r="QU161" s="13"/>
      <c r="QV161" s="13"/>
      <c r="QW161" s="13"/>
      <c r="QX161" s="13"/>
      <c r="QY161" s="13"/>
      <c r="QZ161" s="13"/>
      <c r="RA161" s="13"/>
      <c r="RB161" s="13"/>
      <c r="RC161" s="13"/>
      <c r="RD161" s="13"/>
      <c r="RE161" s="13"/>
      <c r="RF161" s="13"/>
      <c r="RG161" s="13"/>
      <c r="RH161" s="13"/>
      <c r="RI161" s="13"/>
      <c r="RJ161" s="13"/>
      <c r="RK161" s="13"/>
      <c r="RL161" s="13"/>
      <c r="RM161" s="13"/>
      <c r="RN161" s="13"/>
      <c r="RO161" s="13"/>
      <c r="RP161" s="13"/>
      <c r="RQ161" s="13"/>
      <c r="RR161" s="13"/>
      <c r="RS161" s="13"/>
      <c r="RT161" s="13"/>
      <c r="RU161" s="13"/>
      <c r="RV161" s="13"/>
      <c r="RW161" s="13"/>
      <c r="RX161" s="13"/>
      <c r="RY161" s="13"/>
      <c r="RZ161" s="13"/>
      <c r="SA161" s="13"/>
      <c r="SB161" s="13"/>
      <c r="SC161" s="13"/>
      <c r="SD161" s="13"/>
      <c r="SE161" s="13"/>
      <c r="SF161" s="13"/>
      <c r="SG161" s="13"/>
      <c r="SH161" s="13"/>
      <c r="SI161" s="13"/>
      <c r="SJ161" s="13"/>
      <c r="SK161" s="13"/>
      <c r="SL161" s="13"/>
      <c r="SM161" s="13"/>
      <c r="SN161" s="13"/>
      <c r="SO161" s="13"/>
      <c r="SP161" s="13"/>
      <c r="SQ161" s="13"/>
      <c r="SR161" s="13"/>
      <c r="SS161" s="13"/>
      <c r="ST161" s="13"/>
      <c r="SU161" s="13"/>
      <c r="SV161" s="13"/>
      <c r="SW161" s="13"/>
      <c r="SX161" s="13"/>
      <c r="SY161" s="13"/>
      <c r="SZ161" s="13"/>
      <c r="TA161" s="13"/>
      <c r="TB161" s="13"/>
      <c r="TC161" s="13"/>
      <c r="TD161" s="13"/>
      <c r="TE161" s="13"/>
      <c r="TF161" s="13"/>
      <c r="TG161" s="13"/>
      <c r="TH161" s="13"/>
      <c r="TI161" s="13"/>
      <c r="TJ161" s="13"/>
      <c r="TK161" s="13"/>
      <c r="TL161" s="13"/>
      <c r="TM161" s="13"/>
      <c r="TN161" s="13"/>
      <c r="TO161" s="13"/>
      <c r="TP161" s="13"/>
      <c r="TQ161" s="13"/>
      <c r="TR161" s="13"/>
      <c r="TS161" s="13"/>
      <c r="TT161" s="13"/>
      <c r="TU161" s="13"/>
      <c r="TV161" s="13"/>
      <c r="TW161" s="13"/>
      <c r="TX161" s="13"/>
      <c r="TY161" s="13"/>
      <c r="TZ161" s="13"/>
      <c r="UA161" s="13"/>
      <c r="UB161" s="13"/>
      <c r="UC161" s="13"/>
      <c r="UD161" s="13"/>
      <c r="UE161" s="13"/>
      <c r="UF161" s="13"/>
      <c r="UG161" s="13"/>
      <c r="UH161" s="13"/>
      <c r="UI161" s="13"/>
      <c r="UJ161" s="13"/>
      <c r="UK161" s="13"/>
      <c r="UL161" s="13"/>
      <c r="UM161" s="13"/>
      <c r="UN161" s="13"/>
      <c r="UO161" s="13"/>
      <c r="UP161" s="13"/>
      <c r="UQ161" s="13"/>
      <c r="UR161" s="13"/>
      <c r="US161" s="13"/>
      <c r="UT161" s="13"/>
      <c r="UU161" s="13"/>
      <c r="UV161" s="13"/>
      <c r="UW161" s="13"/>
      <c r="UX161" s="13"/>
      <c r="UY161" s="13"/>
      <c r="UZ161" s="13"/>
      <c r="VA161" s="13"/>
      <c r="VB161" s="13"/>
      <c r="VC161" s="13"/>
      <c r="VD161" s="13"/>
      <c r="VE161" s="13"/>
      <c r="VF161" s="13"/>
      <c r="VG161" s="13"/>
      <c r="VH161" s="13"/>
      <c r="VI161" s="13"/>
      <c r="VJ161" s="13"/>
      <c r="VK161" s="13"/>
      <c r="VL161" s="13"/>
      <c r="VM161" s="13"/>
      <c r="VN161" s="13"/>
      <c r="VO161" s="13"/>
      <c r="VP161" s="13"/>
      <c r="VQ161" s="13"/>
      <c r="VR161" s="13"/>
      <c r="VS161" s="13"/>
      <c r="VT161" s="13"/>
      <c r="VU161" s="13"/>
      <c r="VV161" s="13"/>
      <c r="VW161" s="13"/>
      <c r="VX161" s="13"/>
      <c r="VY161" s="13"/>
      <c r="VZ161" s="13"/>
      <c r="WA161" s="13"/>
      <c r="WB161" s="13"/>
      <c r="WC161" s="13"/>
      <c r="WD161" s="13"/>
      <c r="WE161" s="13"/>
      <c r="WF161" s="13"/>
      <c r="WG161" s="13"/>
      <c r="WH161" s="13"/>
      <c r="WI161" s="13"/>
      <c r="WJ161" s="13"/>
      <c r="WK161" s="13"/>
      <c r="WL161" s="13"/>
      <c r="WM161" s="13"/>
      <c r="WN161" s="13"/>
      <c r="WO161" s="13"/>
      <c r="WP161" s="13"/>
      <c r="WQ161" s="13"/>
      <c r="WR161" s="13"/>
      <c r="WS161" s="13"/>
      <c r="WT161" s="13"/>
      <c r="WU161" s="13"/>
      <c r="WV161" s="13"/>
      <c r="WW161" s="13"/>
      <c r="WX161" s="13"/>
      <c r="WY161" s="13"/>
      <c r="WZ161" s="13"/>
      <c r="XA161" s="13"/>
      <c r="XB161" s="13"/>
      <c r="XC161" s="13"/>
      <c r="XD161" s="13"/>
      <c r="XE161" s="13"/>
      <c r="XF161" s="13"/>
      <c r="XG161" s="13"/>
      <c r="XH161" s="13"/>
      <c r="XI161" s="13"/>
      <c r="XJ161" s="13"/>
      <c r="XK161" s="13"/>
      <c r="XL161" s="13"/>
      <c r="XM161" s="13"/>
      <c r="XN161" s="13"/>
      <c r="XO161" s="13"/>
      <c r="XP161" s="13"/>
      <c r="XQ161" s="13"/>
      <c r="XR161" s="13"/>
      <c r="XS161" s="13"/>
      <c r="XT161" s="13"/>
      <c r="XU161" s="13"/>
      <c r="XV161" s="13"/>
      <c r="XW161" s="13"/>
      <c r="XX161" s="13"/>
      <c r="XY161" s="13"/>
      <c r="XZ161" s="13"/>
      <c r="YA161" s="13"/>
      <c r="YB161" s="13"/>
      <c r="YC161" s="13"/>
      <c r="YD161" s="13"/>
      <c r="YE161" s="13"/>
      <c r="YF161" s="13"/>
      <c r="YG161" s="13"/>
      <c r="YH161" s="13"/>
      <c r="YI161" s="13"/>
      <c r="YJ161" s="13"/>
      <c r="YK161" s="13"/>
      <c r="YL161" s="13"/>
      <c r="YM161" s="13"/>
      <c r="YN161" s="13"/>
      <c r="YO161" s="13"/>
      <c r="YP161" s="13"/>
      <c r="YQ161" s="13"/>
      <c r="YR161" s="13"/>
      <c r="YS161" s="13"/>
      <c r="YT161" s="13"/>
      <c r="YU161" s="13"/>
      <c r="YV161" s="13"/>
      <c r="YW161" s="13"/>
      <c r="YX161" s="13"/>
      <c r="YY161" s="13"/>
      <c r="YZ161" s="13"/>
      <c r="ZA161" s="13"/>
      <c r="ZB161" s="13"/>
      <c r="ZC161" s="13"/>
      <c r="ZD161" s="13"/>
      <c r="ZE161" s="13"/>
      <c r="ZF161" s="13"/>
      <c r="ZG161" s="13"/>
      <c r="ZH161" s="13"/>
      <c r="ZI161" s="13"/>
      <c r="ZJ161" s="13"/>
      <c r="ZK161" s="13"/>
      <c r="ZL161" s="13"/>
      <c r="ZM161" s="13"/>
      <c r="ZN161" s="13"/>
      <c r="ZO161" s="13"/>
      <c r="ZP161" s="13"/>
      <c r="ZQ161" s="13"/>
      <c r="ZR161" s="13"/>
      <c r="ZS161" s="13"/>
      <c r="ZT161" s="13"/>
      <c r="ZU161" s="13"/>
      <c r="ZV161" s="13"/>
      <c r="ZW161" s="13"/>
      <c r="ZX161" s="13"/>
      <c r="ZY161" s="13"/>
      <c r="ZZ161" s="13"/>
      <c r="AAA161" s="13"/>
      <c r="AAB161" s="13"/>
      <c r="AAC161" s="13"/>
      <c r="AAD161" s="13"/>
      <c r="AAE161" s="13"/>
      <c r="AAF161" s="13"/>
      <c r="AAG161" s="13"/>
      <c r="AAH161" s="13"/>
      <c r="AAI161" s="13"/>
      <c r="AAJ161" s="13"/>
      <c r="AAK161" s="13"/>
      <c r="AAL161" s="13"/>
      <c r="AAM161" s="13"/>
      <c r="AAN161" s="13"/>
      <c r="AAO161" s="13"/>
      <c r="AAP161" s="13"/>
      <c r="AAQ161" s="13"/>
      <c r="AAR161" s="13"/>
      <c r="AAS161" s="13"/>
      <c r="AAT161" s="13"/>
      <c r="AAU161" s="13"/>
      <c r="AAV161" s="13"/>
      <c r="AAW161" s="13"/>
      <c r="AAX161" s="13"/>
      <c r="AAY161" s="13"/>
      <c r="AAZ161" s="13"/>
      <c r="ABA161" s="13"/>
      <c r="ABB161" s="13"/>
      <c r="ABC161" s="13"/>
      <c r="ABD161" s="13"/>
      <c r="ABE161" s="13"/>
      <c r="ABF161" s="13"/>
      <c r="ABG161" s="13"/>
      <c r="ABH161" s="13"/>
      <c r="ABI161" s="13"/>
      <c r="ABJ161" s="13"/>
      <c r="ABK161" s="13"/>
      <c r="ABL161" s="13"/>
      <c r="ABM161" s="13"/>
      <c r="ABN161" s="13"/>
      <c r="ABO161" s="13"/>
      <c r="ABP161" s="13"/>
      <c r="ABQ161" s="13"/>
      <c r="ABR161" s="13"/>
      <c r="ABS161" s="13"/>
      <c r="ABT161" s="13"/>
      <c r="ABU161" s="13"/>
      <c r="ABV161" s="13"/>
      <c r="ABW161" s="13"/>
      <c r="ABX161" s="13"/>
      <c r="ABY161" s="13"/>
      <c r="ABZ161" s="13"/>
      <c r="ACA161" s="13"/>
      <c r="ACB161" s="13"/>
      <c r="ACC161" s="13"/>
      <c r="ACD161" s="13"/>
      <c r="ACE161" s="13"/>
      <c r="ACF161" s="13"/>
      <c r="ACG161" s="13"/>
      <c r="ACH161" s="13"/>
      <c r="ACI161" s="13"/>
      <c r="ACJ161" s="13"/>
      <c r="ACK161" s="13"/>
      <c r="ACL161" s="13"/>
      <c r="ACM161" s="13"/>
      <c r="ACN161" s="13"/>
      <c r="ACO161" s="13"/>
      <c r="ACP161" s="13"/>
      <c r="ACQ161" s="13"/>
      <c r="ACR161" s="13"/>
      <c r="ACS161" s="13"/>
      <c r="ACT161" s="13"/>
      <c r="ACU161" s="13"/>
      <c r="ACV161" s="13"/>
      <c r="ACW161" s="13"/>
      <c r="ACX161" s="13"/>
      <c r="ACY161" s="13"/>
      <c r="ACZ161" s="13"/>
      <c r="ADA161" s="13"/>
      <c r="ADB161" s="13"/>
      <c r="ADC161" s="13"/>
      <c r="ADD161" s="13"/>
      <c r="ADE161" s="13"/>
      <c r="ADF161" s="13"/>
      <c r="ADG161" s="13"/>
      <c r="ADH161" s="13"/>
      <c r="ADI161" s="13"/>
      <c r="ADJ161" s="13"/>
      <c r="ADK161" s="13"/>
      <c r="ADL161" s="13"/>
      <c r="ADM161" s="13"/>
      <c r="ADN161" s="13"/>
      <c r="ADO161" s="13"/>
      <c r="ADP161" s="13"/>
      <c r="ADQ161" s="13"/>
      <c r="ADR161" s="13"/>
      <c r="ADS161" s="13"/>
      <c r="ADT161" s="13"/>
      <c r="ADU161" s="13"/>
      <c r="ADV161" s="13"/>
      <c r="ADW161" s="13"/>
      <c r="ADX161" s="13"/>
      <c r="ADY161" s="13"/>
      <c r="ADZ161" s="13"/>
      <c r="AEA161" s="13"/>
      <c r="AEB161" s="13"/>
      <c r="AEC161" s="13"/>
      <c r="AED161" s="13"/>
      <c r="AEE161" s="13"/>
      <c r="AEF161" s="13"/>
      <c r="AEG161" s="13"/>
      <c r="AEH161" s="13"/>
      <c r="AEI161" s="13"/>
      <c r="AEJ161" s="13"/>
      <c r="AEK161" s="13"/>
      <c r="AEL161" s="13"/>
      <c r="AEM161" s="13"/>
      <c r="AEN161" s="13"/>
      <c r="AEO161" s="13"/>
      <c r="AEP161" s="13"/>
      <c r="AEQ161" s="13"/>
      <c r="AER161" s="13"/>
      <c r="AES161" s="13"/>
      <c r="AET161" s="13"/>
      <c r="AEU161" s="13"/>
      <c r="AEV161" s="13"/>
      <c r="AEW161" s="13"/>
      <c r="AEX161" s="13"/>
      <c r="AEY161" s="13"/>
      <c r="AEZ161" s="13"/>
      <c r="AFA161" s="13"/>
      <c r="AFB161" s="13"/>
      <c r="AFC161" s="13"/>
      <c r="AFD161" s="13"/>
      <c r="AFE161" s="13"/>
      <c r="AFF161" s="13"/>
      <c r="AFG161" s="13"/>
      <c r="AFH161" s="13"/>
      <c r="AFI161" s="13"/>
      <c r="AFJ161" s="13"/>
      <c r="AFK161" s="13"/>
      <c r="AFL161" s="13"/>
      <c r="AFM161" s="13"/>
      <c r="AFN161" s="13"/>
      <c r="AFO161" s="13"/>
      <c r="AFP161" s="13"/>
      <c r="AFQ161" s="13"/>
      <c r="AFR161" s="13"/>
      <c r="AFS161" s="13"/>
      <c r="AFT161" s="13"/>
      <c r="AFU161" s="13"/>
      <c r="AFV161" s="13"/>
      <c r="AFW161" s="13"/>
      <c r="AFX161" s="13"/>
      <c r="AFY161" s="13"/>
      <c r="AFZ161" s="13"/>
      <c r="AGA161" s="13"/>
      <c r="AGB161" s="13"/>
      <c r="AGC161" s="13"/>
      <c r="AGD161" s="13"/>
      <c r="AGE161" s="13"/>
      <c r="AGF161" s="13"/>
      <c r="AGG161" s="13"/>
      <c r="AGH161" s="13"/>
      <c r="AGI161" s="13"/>
      <c r="AGJ161" s="13"/>
      <c r="AGK161" s="13"/>
      <c r="AGL161" s="13"/>
      <c r="AGM161" s="13"/>
      <c r="AGN161" s="13"/>
      <c r="AGO161" s="13"/>
      <c r="AGP161" s="13"/>
      <c r="AGQ161" s="13"/>
      <c r="AGR161" s="13"/>
      <c r="AGS161" s="13"/>
      <c r="AGT161" s="13"/>
      <c r="AGU161" s="13"/>
      <c r="AGV161" s="13"/>
      <c r="AGW161" s="13"/>
      <c r="AGX161" s="13"/>
      <c r="AGY161" s="13"/>
      <c r="AGZ161" s="13"/>
      <c r="AHA161" s="13"/>
      <c r="AHB161" s="13"/>
      <c r="AHC161" s="13"/>
      <c r="AHD161" s="13"/>
      <c r="AHE161" s="13"/>
      <c r="AHF161" s="13"/>
      <c r="AHG161" s="13"/>
      <c r="AHH161" s="13"/>
      <c r="AHI161" s="13"/>
      <c r="AHJ161" s="13"/>
      <c r="AHK161" s="13"/>
      <c r="AHL161" s="13"/>
      <c r="AHM161" s="13"/>
      <c r="AHN161" s="13"/>
      <c r="AHO161" s="13"/>
      <c r="AHP161" s="13"/>
      <c r="AHQ161" s="13"/>
      <c r="AHR161" s="13"/>
      <c r="AHS161" s="13"/>
      <c r="AHT161" s="13"/>
      <c r="AHU161" s="13"/>
      <c r="AHV161" s="13"/>
      <c r="AHW161" s="13"/>
      <c r="AHX161" s="13"/>
      <c r="AHY161" s="13"/>
      <c r="AHZ161" s="13"/>
      <c r="AIA161" s="13"/>
      <c r="AIB161" s="13"/>
      <c r="AIC161" s="13"/>
      <c r="AID161" s="13"/>
      <c r="AIE161" s="13"/>
      <c r="AIF161" s="13"/>
      <c r="AIG161" s="13"/>
      <c r="AIH161" s="13"/>
      <c r="AII161" s="13"/>
      <c r="AIJ161" s="13"/>
      <c r="AIK161" s="13"/>
      <c r="AIL161" s="13"/>
      <c r="AIM161" s="13"/>
      <c r="AIN161" s="13"/>
      <c r="AIO161" s="13"/>
      <c r="AIP161" s="13"/>
      <c r="AIQ161" s="13"/>
      <c r="AIR161" s="13"/>
      <c r="AIS161" s="13"/>
      <c r="AIT161" s="13"/>
      <c r="AIU161" s="13"/>
      <c r="AIV161" s="13"/>
      <c r="AIW161" s="13"/>
      <c r="AIX161" s="13"/>
      <c r="AIY161" s="13"/>
      <c r="AIZ161" s="13"/>
      <c r="AJA161" s="13"/>
      <c r="AJB161" s="13"/>
      <c r="AJC161" s="13"/>
      <c r="AJD161" s="13"/>
      <c r="AJE161" s="13"/>
      <c r="AJF161" s="13"/>
      <c r="AJG161" s="13"/>
      <c r="AJH161" s="13"/>
      <c r="AJI161" s="13"/>
      <c r="AJJ161" s="13"/>
      <c r="AJK161" s="13"/>
      <c r="AJL161" s="13"/>
      <c r="AJM161" s="13"/>
      <c r="AJN161" s="13"/>
      <c r="AJO161" s="13"/>
      <c r="AJP161" s="13"/>
      <c r="AJQ161" s="13"/>
      <c r="AJR161" s="13"/>
      <c r="AJS161" s="13"/>
      <c r="AJT161" s="13"/>
      <c r="AJU161" s="13"/>
      <c r="AJV161" s="13"/>
      <c r="AJW161" s="13"/>
      <c r="AJX161" s="13"/>
      <c r="AJY161" s="13"/>
      <c r="AJZ161" s="13"/>
      <c r="AKA161" s="13"/>
      <c r="AKB161" s="13"/>
      <c r="AKC161" s="13"/>
      <c r="AKD161" s="13"/>
      <c r="AKE161" s="13"/>
      <c r="AKF161" s="13"/>
      <c r="AKG161" s="13"/>
      <c r="AKH161" s="13"/>
      <c r="AKI161" s="13"/>
      <c r="AKJ161" s="13"/>
      <c r="AKK161" s="13"/>
      <c r="AKL161" s="13"/>
      <c r="AKM161" s="13"/>
      <c r="AKN161" s="13"/>
      <c r="AKO161" s="13"/>
      <c r="AKP161" s="13"/>
      <c r="AKQ161" s="13"/>
      <c r="AKR161" s="13"/>
      <c r="AKS161" s="13"/>
      <c r="AKT161" s="13"/>
      <c r="AKU161" s="13"/>
      <c r="AKV161" s="13"/>
      <c r="AKW161" s="13"/>
      <c r="AKX161" s="13"/>
      <c r="AKY161" s="13"/>
      <c r="AKZ161" s="13"/>
      <c r="ALA161" s="13"/>
      <c r="ALB161" s="13"/>
      <c r="ALC161" s="13"/>
      <c r="ALD161" s="13"/>
      <c r="ALE161" s="13"/>
      <c r="ALF161" s="13"/>
      <c r="ALG161" s="13"/>
      <c r="ALH161" s="13"/>
      <c r="ALI161" s="13"/>
      <c r="ALJ161" s="13"/>
      <c r="ALK161" s="13"/>
      <c r="ALL161" s="13"/>
      <c r="ALM161" s="13"/>
      <c r="ALN161" s="13"/>
      <c r="ALO161" s="13"/>
      <c r="ALP161" s="13"/>
      <c r="ALQ161" s="13"/>
      <c r="ALR161" s="13"/>
      <c r="ALS161" s="13"/>
      <c r="ALT161" s="13"/>
      <c r="ALU161" s="13"/>
      <c r="ALV161" s="13"/>
      <c r="ALW161" s="13"/>
      <c r="ALX161" s="13"/>
      <c r="ALY161" s="13"/>
      <c r="ALZ161" s="13"/>
      <c r="AMA161" s="13"/>
      <c r="AMB161" s="13"/>
      <c r="AMC161" s="13"/>
      <c r="AMD161" s="13"/>
      <c r="AME161" s="13"/>
      <c r="AMF161" s="13"/>
      <c r="AMG161" s="13"/>
      <c r="AMH161" s="13"/>
      <c r="AMI161" s="13"/>
      <c r="AMJ161" s="13"/>
      <c r="AMK161" s="13"/>
      <c r="AML161" s="13"/>
      <c r="AMM161" s="13"/>
      <c r="AMN161" s="13"/>
      <c r="AMO161" s="13"/>
      <c r="AMP161" s="13"/>
      <c r="AMQ161" s="13"/>
      <c r="AMR161" s="13"/>
      <c r="AMS161" s="13"/>
      <c r="AMT161" s="13"/>
      <c r="AMU161" s="13"/>
      <c r="AMV161" s="13"/>
      <c r="AMW161" s="13"/>
      <c r="AMX161" s="13"/>
      <c r="AMY161" s="13"/>
      <c r="AMZ161" s="13"/>
      <c r="ANA161" s="13"/>
      <c r="ANB161" s="13"/>
      <c r="ANC161" s="13"/>
      <c r="AND161" s="13"/>
      <c r="ANE161" s="13"/>
      <c r="ANF161" s="13"/>
      <c r="ANG161" s="13"/>
      <c r="ANH161" s="13"/>
      <c r="ANI161" s="13"/>
      <c r="ANJ161" s="13"/>
      <c r="ANK161" s="13"/>
      <c r="ANL161" s="13"/>
      <c r="ANM161" s="13"/>
      <c r="ANN161" s="13"/>
      <c r="ANO161" s="13"/>
      <c r="ANP161" s="13"/>
      <c r="ANQ161" s="13"/>
      <c r="ANR161" s="13"/>
      <c r="ANS161" s="13"/>
      <c r="ANT161" s="13"/>
      <c r="ANU161" s="13"/>
      <c r="ANV161" s="13"/>
      <c r="ANW161" s="13"/>
      <c r="ANX161" s="13"/>
      <c r="ANY161" s="13"/>
      <c r="ANZ161" s="13"/>
      <c r="AOA161" s="13"/>
      <c r="AOB161" s="13"/>
      <c r="AOC161" s="13"/>
      <c r="AOD161" s="13"/>
      <c r="AOE161" s="13"/>
      <c r="AOF161" s="13"/>
      <c r="AOG161" s="13"/>
      <c r="AOH161" s="13"/>
      <c r="AOI161" s="13"/>
      <c r="AOJ161" s="13"/>
      <c r="AOK161" s="13"/>
      <c r="AOL161" s="13"/>
      <c r="AOM161" s="13"/>
      <c r="AON161" s="13"/>
      <c r="AOO161" s="13"/>
      <c r="AOP161" s="13"/>
      <c r="AOQ161" s="13"/>
      <c r="AOR161" s="13"/>
      <c r="AOS161" s="13"/>
      <c r="AOT161" s="13"/>
      <c r="AOU161" s="13"/>
      <c r="AOV161" s="13"/>
      <c r="AOW161" s="13"/>
      <c r="AOX161" s="13"/>
      <c r="AOY161" s="13"/>
      <c r="AOZ161" s="13"/>
      <c r="APA161" s="13"/>
      <c r="APB161" s="13"/>
      <c r="APC161" s="13"/>
      <c r="APD161" s="13"/>
      <c r="APE161" s="13"/>
      <c r="APF161" s="13"/>
      <c r="APG161" s="13"/>
      <c r="APH161" s="13"/>
      <c r="API161" s="13"/>
      <c r="APJ161" s="13"/>
      <c r="APK161" s="13"/>
      <c r="APL161" s="13"/>
      <c r="APM161" s="13"/>
      <c r="APN161" s="13"/>
      <c r="APO161" s="13"/>
      <c r="APP161" s="13"/>
      <c r="APQ161" s="13"/>
      <c r="APR161" s="13"/>
      <c r="APS161" s="13"/>
      <c r="APT161" s="13"/>
      <c r="APU161" s="13"/>
      <c r="APV161" s="13"/>
      <c r="APW161" s="13"/>
      <c r="APX161" s="13"/>
      <c r="APY161" s="13"/>
      <c r="APZ161" s="13"/>
      <c r="AQA161" s="13"/>
      <c r="AQB161" s="13"/>
      <c r="AQC161" s="13"/>
      <c r="AQD161" s="13"/>
      <c r="AQE161" s="13"/>
      <c r="AQF161" s="13"/>
      <c r="AQG161" s="13"/>
      <c r="AQH161" s="13"/>
      <c r="AQI161" s="13"/>
      <c r="AQJ161" s="13"/>
      <c r="AQK161" s="13"/>
      <c r="AQL161" s="13"/>
      <c r="AQM161" s="13"/>
      <c r="AQN161" s="13"/>
      <c r="AQO161" s="13"/>
      <c r="AQP161" s="13"/>
      <c r="AQQ161" s="13"/>
      <c r="AQR161" s="13"/>
      <c r="AQS161" s="13"/>
      <c r="AQT161" s="13"/>
      <c r="AQU161" s="13"/>
      <c r="AQV161" s="13"/>
      <c r="AQW161" s="13"/>
      <c r="AQX161" s="13"/>
      <c r="AQY161" s="13"/>
      <c r="AQZ161" s="13"/>
      <c r="ARA161" s="13"/>
      <c r="ARB161" s="13"/>
      <c r="ARC161" s="13"/>
      <c r="ARD161" s="13"/>
      <c r="ARE161" s="13"/>
      <c r="ARF161" s="13"/>
      <c r="ARG161" s="13"/>
      <c r="ARH161" s="13"/>
      <c r="ARI161" s="13"/>
      <c r="ARJ161" s="13"/>
      <c r="ARK161" s="13"/>
      <c r="ARL161" s="13"/>
      <c r="ARM161" s="13"/>
      <c r="ARN161" s="13"/>
      <c r="ARO161" s="13"/>
      <c r="ARP161" s="13"/>
      <c r="ARQ161" s="13"/>
      <c r="ARR161" s="13"/>
      <c r="ARS161" s="13"/>
      <c r="ART161" s="13"/>
      <c r="ARU161" s="13"/>
      <c r="ARV161" s="13"/>
      <c r="ARW161" s="13"/>
      <c r="ARX161" s="13"/>
      <c r="ARY161" s="13"/>
      <c r="ARZ161" s="13"/>
      <c r="ASA161" s="13"/>
      <c r="ASB161" s="13"/>
      <c r="ASC161" s="13"/>
      <c r="ASD161" s="13"/>
      <c r="ASE161" s="13"/>
      <c r="ASF161" s="13"/>
      <c r="ASG161" s="13"/>
      <c r="ASH161" s="13"/>
      <c r="ASI161" s="13"/>
      <c r="ASJ161" s="13"/>
      <c r="ASK161" s="13"/>
      <c r="ASL161" s="13"/>
      <c r="ASM161" s="13"/>
      <c r="ASN161" s="13"/>
      <c r="ASO161" s="13"/>
      <c r="ASP161" s="13"/>
      <c r="ASQ161" s="13"/>
      <c r="ASR161" s="13"/>
      <c r="ASS161" s="13"/>
      <c r="AST161" s="13"/>
      <c r="ASU161" s="13"/>
      <c r="ASV161" s="13"/>
      <c r="ASW161" s="13"/>
      <c r="ASX161" s="13"/>
      <c r="ASY161" s="13"/>
      <c r="ASZ161" s="13"/>
      <c r="ATA161" s="13"/>
      <c r="ATB161" s="13"/>
      <c r="ATC161" s="13"/>
      <c r="ATD161" s="13"/>
      <c r="ATE161" s="13"/>
      <c r="ATF161" s="13"/>
      <c r="ATG161" s="13"/>
      <c r="ATH161" s="13"/>
      <c r="ATI161" s="13"/>
      <c r="ATJ161" s="13"/>
      <c r="ATK161" s="13"/>
      <c r="ATL161" s="13"/>
      <c r="ATM161" s="13"/>
      <c r="ATN161" s="13"/>
      <c r="ATO161" s="13"/>
      <c r="ATP161" s="13"/>
      <c r="ATQ161" s="13"/>
      <c r="ATR161" s="13"/>
      <c r="ATS161" s="13"/>
      <c r="ATT161" s="13"/>
      <c r="ATU161" s="13"/>
      <c r="ATV161" s="13"/>
      <c r="ATW161" s="13"/>
      <c r="ATX161" s="13"/>
      <c r="ATY161" s="13"/>
      <c r="ATZ161" s="13"/>
      <c r="AUA161" s="13"/>
      <c r="AUB161" s="13"/>
      <c r="AUC161" s="13"/>
      <c r="AUD161" s="13"/>
      <c r="AUE161" s="13"/>
      <c r="AUF161" s="13"/>
      <c r="AUG161" s="13"/>
      <c r="AUH161" s="13"/>
      <c r="AUI161" s="13"/>
      <c r="AUJ161" s="13"/>
      <c r="AUK161" s="13"/>
      <c r="AUL161" s="13"/>
      <c r="AUM161" s="13"/>
      <c r="AUN161" s="13"/>
      <c r="AUO161" s="13"/>
      <c r="AUP161" s="13"/>
      <c r="AUQ161" s="13"/>
      <c r="AUR161" s="13"/>
      <c r="AUS161" s="13"/>
      <c r="AUT161" s="13"/>
      <c r="AUU161" s="13"/>
      <c r="AUV161" s="13"/>
      <c r="AUW161" s="13"/>
      <c r="AUX161" s="13"/>
      <c r="AUY161" s="13"/>
      <c r="AUZ161" s="13"/>
      <c r="AVA161" s="13"/>
      <c r="AVB161" s="13"/>
      <c r="AVC161" s="13"/>
      <c r="AVD161" s="13"/>
      <c r="AVE161" s="13"/>
      <c r="AVF161" s="13"/>
      <c r="AVG161" s="13"/>
      <c r="AVH161" s="13"/>
      <c r="AVI161" s="13"/>
      <c r="AVJ161" s="13"/>
      <c r="AVK161" s="13"/>
      <c r="AVL161" s="13"/>
      <c r="AVM161" s="13"/>
      <c r="AVN161" s="13"/>
      <c r="AVO161" s="13"/>
      <c r="AVP161" s="13"/>
      <c r="AVQ161" s="13"/>
      <c r="AVR161" s="13"/>
      <c r="AVS161" s="13"/>
      <c r="AVT161" s="13"/>
      <c r="AVU161" s="13"/>
      <c r="AVV161" s="13"/>
      <c r="AVW161" s="13"/>
      <c r="AVX161" s="13"/>
      <c r="AVY161" s="13"/>
      <c r="AVZ161" s="13"/>
      <c r="AWA161" s="13"/>
      <c r="AWB161" s="13"/>
      <c r="AWC161" s="13"/>
      <c r="AWD161" s="13"/>
      <c r="AWE161" s="13"/>
      <c r="AWF161" s="13"/>
      <c r="AWG161" s="13"/>
      <c r="AWH161" s="13"/>
      <c r="AWI161" s="13"/>
      <c r="AWJ161" s="13"/>
      <c r="AWK161" s="13"/>
      <c r="AWL161" s="13"/>
      <c r="AWM161" s="13"/>
      <c r="AWN161" s="13"/>
      <c r="AWO161" s="13"/>
      <c r="AWP161" s="13"/>
      <c r="AWQ161" s="13"/>
      <c r="AWR161" s="13"/>
      <c r="AWS161" s="13"/>
      <c r="AWT161" s="13"/>
      <c r="AWU161" s="13"/>
      <c r="AWV161" s="13"/>
      <c r="AWW161" s="13"/>
      <c r="AWX161" s="13"/>
      <c r="AWY161" s="13"/>
      <c r="AWZ161" s="13"/>
      <c r="AXA161" s="13"/>
      <c r="AXB161" s="13"/>
      <c r="AXC161" s="13"/>
      <c r="AXD161" s="13"/>
      <c r="AXE161" s="13"/>
      <c r="AXF161" s="13"/>
      <c r="AXG161" s="13"/>
      <c r="AXH161" s="13"/>
      <c r="AXI161" s="13"/>
      <c r="AXJ161" s="13"/>
      <c r="AXK161" s="13"/>
      <c r="AXL161" s="13"/>
      <c r="AXM161" s="13"/>
      <c r="AXN161" s="13"/>
      <c r="AXO161" s="13"/>
      <c r="AXP161" s="13"/>
      <c r="AXQ161" s="13"/>
      <c r="AXR161" s="13"/>
      <c r="AXS161" s="13"/>
      <c r="AXT161" s="13"/>
      <c r="AXU161" s="13"/>
      <c r="AXV161" s="13"/>
      <c r="AXW161" s="13"/>
      <c r="AXX161" s="13"/>
      <c r="AXY161" s="13"/>
      <c r="AXZ161" s="13"/>
      <c r="AYA161" s="13"/>
      <c r="AYB161" s="13"/>
      <c r="AYC161" s="13"/>
      <c r="AYD161" s="13"/>
      <c r="AYE161" s="13"/>
      <c r="AYF161" s="13"/>
      <c r="AYG161" s="13"/>
      <c r="AYH161" s="13"/>
      <c r="AYI161" s="13"/>
      <c r="AYJ161" s="13"/>
      <c r="AYK161" s="13"/>
      <c r="AYL161" s="13"/>
      <c r="AYM161" s="13"/>
      <c r="AYN161" s="13"/>
      <c r="AYO161" s="13"/>
      <c r="AYP161" s="13"/>
      <c r="AYQ161" s="13"/>
      <c r="AYR161" s="13"/>
      <c r="AYS161" s="13"/>
      <c r="AYT161" s="13"/>
      <c r="AYU161" s="13"/>
      <c r="AYV161" s="13"/>
      <c r="AYW161" s="13"/>
      <c r="AYX161" s="13"/>
      <c r="AYY161" s="13"/>
      <c r="AYZ161" s="13"/>
      <c r="AZA161" s="13"/>
      <c r="AZB161" s="13"/>
      <c r="AZC161" s="13"/>
      <c r="AZD161" s="13"/>
      <c r="AZE161" s="13"/>
      <c r="AZF161" s="13"/>
      <c r="AZG161" s="13"/>
      <c r="AZH161" s="13"/>
      <c r="AZI161" s="13"/>
      <c r="AZJ161" s="13"/>
      <c r="AZK161" s="13"/>
      <c r="AZL161" s="13"/>
      <c r="AZM161" s="13"/>
      <c r="AZN161" s="13"/>
      <c r="AZO161" s="13"/>
      <c r="AZP161" s="13"/>
      <c r="AZQ161" s="13"/>
      <c r="AZR161" s="13"/>
      <c r="AZS161" s="13"/>
      <c r="AZT161" s="13"/>
      <c r="AZU161" s="13"/>
      <c r="AZV161" s="13"/>
      <c r="AZW161" s="13"/>
      <c r="AZX161" s="13"/>
      <c r="AZY161" s="13"/>
      <c r="AZZ161" s="13"/>
      <c r="BAA161" s="13"/>
      <c r="BAB161" s="13"/>
      <c r="BAC161" s="13"/>
      <c r="BAD161" s="13"/>
      <c r="BAE161" s="13"/>
      <c r="BAF161" s="13"/>
      <c r="BAG161" s="13"/>
      <c r="BAH161" s="13"/>
      <c r="BAI161" s="13"/>
      <c r="BAJ161" s="13"/>
      <c r="BAK161" s="13"/>
      <c r="BAL161" s="13"/>
      <c r="BAM161" s="13"/>
      <c r="BAN161" s="13"/>
      <c r="BAO161" s="13"/>
      <c r="BAP161" s="13"/>
      <c r="BAQ161" s="13"/>
      <c r="BAR161" s="13"/>
      <c r="BAS161" s="13"/>
      <c r="BAT161" s="13"/>
      <c r="BAU161" s="13"/>
      <c r="BAV161" s="13"/>
      <c r="BAW161" s="13"/>
      <c r="BAX161" s="13"/>
      <c r="BAY161" s="13"/>
      <c r="BAZ161" s="13"/>
      <c r="BBA161" s="13"/>
      <c r="BBB161" s="13"/>
      <c r="BBC161" s="13"/>
      <c r="BBD161" s="13"/>
      <c r="BBE161" s="13"/>
      <c r="BBF161" s="13"/>
      <c r="BBG161" s="13"/>
      <c r="BBH161" s="13"/>
      <c r="BBI161" s="13"/>
      <c r="BBJ161" s="13"/>
      <c r="BBK161" s="13"/>
      <c r="BBL161" s="13"/>
      <c r="BBM161" s="13"/>
      <c r="BBN161" s="13"/>
      <c r="BBO161" s="13"/>
      <c r="BBP161" s="13"/>
      <c r="BBQ161" s="13"/>
      <c r="BBR161" s="13"/>
      <c r="BBS161" s="13"/>
      <c r="BBT161" s="13"/>
      <c r="BBU161" s="13"/>
      <c r="BBV161" s="13"/>
      <c r="BBW161" s="13"/>
      <c r="BBX161" s="13"/>
      <c r="BBY161" s="13"/>
      <c r="BBZ161" s="13"/>
      <c r="BCA161" s="13"/>
      <c r="BCB161" s="13"/>
      <c r="BCC161" s="13"/>
      <c r="BCD161" s="13"/>
      <c r="BCE161" s="13"/>
      <c r="BCF161" s="13"/>
      <c r="BCG161" s="13"/>
      <c r="BCH161" s="13"/>
      <c r="BCI161" s="13"/>
      <c r="BCJ161" s="13"/>
      <c r="BCK161" s="13"/>
      <c r="BCL161" s="13"/>
      <c r="BCM161" s="13"/>
      <c r="BCN161" s="13"/>
      <c r="BCO161" s="13"/>
      <c r="BCP161" s="13"/>
      <c r="BCQ161" s="13"/>
      <c r="BCR161" s="13"/>
      <c r="BCS161" s="13"/>
      <c r="BCT161" s="13"/>
      <c r="BCU161" s="13"/>
      <c r="BCV161" s="13"/>
      <c r="BCW161" s="13"/>
      <c r="BCX161" s="13"/>
      <c r="BCY161" s="13"/>
      <c r="BCZ161" s="13"/>
      <c r="BDA161" s="13"/>
      <c r="BDB161" s="13"/>
      <c r="BDC161" s="13"/>
      <c r="BDD161" s="13"/>
      <c r="BDE161" s="13"/>
      <c r="BDF161" s="13"/>
      <c r="BDG161" s="13"/>
      <c r="BDH161" s="13"/>
      <c r="BDI161" s="13"/>
      <c r="BDJ161" s="13"/>
      <c r="BDK161" s="13"/>
      <c r="BDL161" s="13"/>
      <c r="BDM161" s="13"/>
      <c r="BDN161" s="13"/>
      <c r="BDO161" s="13"/>
      <c r="BDP161" s="13"/>
      <c r="BDQ161" s="13"/>
      <c r="BDR161" s="13"/>
      <c r="BDS161" s="13"/>
      <c r="BDT161" s="13"/>
      <c r="BDU161" s="13"/>
      <c r="BDV161" s="13"/>
      <c r="BDW161" s="13"/>
      <c r="BDX161" s="13"/>
      <c r="BDY161" s="13"/>
      <c r="BDZ161" s="13"/>
      <c r="BEA161" s="13"/>
      <c r="BEB161" s="13"/>
      <c r="BEC161" s="13"/>
      <c r="BED161" s="13"/>
      <c r="BEE161" s="13"/>
      <c r="BEF161" s="13"/>
      <c r="BEG161" s="13"/>
      <c r="BEH161" s="13"/>
      <c r="BEI161" s="13"/>
      <c r="BEJ161" s="13"/>
      <c r="BEK161" s="13"/>
      <c r="BEL161" s="13"/>
      <c r="BEM161" s="13"/>
      <c r="BEN161" s="13"/>
      <c r="BEO161" s="13"/>
      <c r="BEP161" s="13"/>
      <c r="BEQ161" s="13"/>
      <c r="BER161" s="13"/>
      <c r="BES161" s="13"/>
      <c r="BET161" s="13"/>
      <c r="BEU161" s="13"/>
      <c r="BEV161" s="13"/>
      <c r="BEW161" s="13"/>
      <c r="BEX161" s="13"/>
      <c r="BEY161" s="13"/>
      <c r="BEZ161" s="13"/>
      <c r="BFA161" s="13"/>
      <c r="BFB161" s="13"/>
      <c r="BFC161" s="13"/>
      <c r="BFD161" s="13"/>
      <c r="BFE161" s="13"/>
      <c r="BFF161" s="13"/>
      <c r="BFG161" s="13"/>
      <c r="BFH161" s="13"/>
      <c r="BFI161" s="13"/>
      <c r="BFJ161" s="13"/>
      <c r="BFK161" s="13"/>
      <c r="BFL161" s="13"/>
      <c r="BFM161" s="13"/>
      <c r="BFN161" s="13"/>
      <c r="BFO161" s="13"/>
      <c r="BFP161" s="13"/>
      <c r="BFQ161" s="13"/>
      <c r="BFR161" s="13"/>
      <c r="BFS161" s="13"/>
      <c r="BFT161" s="13"/>
      <c r="BFU161" s="13"/>
      <c r="BFV161" s="13"/>
      <c r="BFW161" s="13"/>
      <c r="BFX161" s="13"/>
      <c r="BFY161" s="13"/>
      <c r="BFZ161" s="13"/>
      <c r="BGA161" s="13"/>
      <c r="BGB161" s="13"/>
      <c r="BGC161" s="13"/>
      <c r="BGD161" s="13"/>
      <c r="BGE161" s="13"/>
      <c r="BGF161" s="13"/>
      <c r="BGG161" s="13"/>
      <c r="BGH161" s="13"/>
      <c r="BGI161" s="13"/>
      <c r="BGJ161" s="13"/>
      <c r="BGK161" s="13"/>
      <c r="BGL161" s="13"/>
      <c r="BGM161" s="13"/>
      <c r="BGN161" s="13"/>
      <c r="BGO161" s="13"/>
      <c r="BGP161" s="13"/>
      <c r="BGQ161" s="13"/>
      <c r="BGR161" s="13"/>
      <c r="BGS161" s="13"/>
      <c r="BGT161" s="13"/>
      <c r="BGU161" s="13"/>
      <c r="BGV161" s="13"/>
      <c r="BGW161" s="13"/>
      <c r="BGX161" s="13"/>
      <c r="BGY161" s="13"/>
      <c r="BGZ161" s="13"/>
      <c r="BHA161" s="13"/>
      <c r="BHB161" s="13"/>
      <c r="BHC161" s="13"/>
      <c r="BHD161" s="13"/>
      <c r="BHE161" s="13"/>
      <c r="BHF161" s="13"/>
      <c r="BHG161" s="13"/>
      <c r="BHH161" s="13"/>
      <c r="BHI161" s="13"/>
      <c r="BHJ161" s="13"/>
      <c r="BHK161" s="13"/>
      <c r="BHL161" s="13"/>
      <c r="BHM161" s="13"/>
      <c r="BHN161" s="13"/>
      <c r="BHO161" s="13"/>
      <c r="BHP161" s="13"/>
      <c r="BHQ161" s="13"/>
      <c r="BHR161" s="13"/>
      <c r="BHS161" s="13"/>
      <c r="BHT161" s="13"/>
      <c r="BHU161" s="13"/>
      <c r="BHV161" s="13"/>
      <c r="BHW161" s="13"/>
      <c r="BHX161" s="13"/>
      <c r="BHY161" s="13"/>
      <c r="BHZ161" s="13"/>
      <c r="BIA161" s="13"/>
      <c r="BIB161" s="13"/>
      <c r="BIC161" s="13"/>
      <c r="BID161" s="13"/>
      <c r="BIE161" s="13"/>
      <c r="BIF161" s="13"/>
      <c r="BIG161" s="13"/>
      <c r="BIH161" s="13"/>
      <c r="BII161" s="13"/>
      <c r="BIJ161" s="13"/>
      <c r="BIK161" s="13"/>
      <c r="BIL161" s="13"/>
      <c r="BIM161" s="13"/>
      <c r="BIN161" s="13"/>
      <c r="BIO161" s="13"/>
      <c r="BIP161" s="13"/>
      <c r="BIQ161" s="13"/>
      <c r="BIR161" s="13"/>
      <c r="BIS161" s="13"/>
      <c r="BIT161" s="13"/>
      <c r="BIU161" s="13"/>
      <c r="BIV161" s="13"/>
      <c r="BIW161" s="13"/>
      <c r="BIX161" s="13"/>
      <c r="BIY161" s="13"/>
      <c r="BIZ161" s="13"/>
      <c r="BJA161" s="13"/>
      <c r="BJB161" s="13"/>
      <c r="BJC161" s="13"/>
      <c r="BJD161" s="13"/>
      <c r="BJE161" s="13"/>
      <c r="BJF161" s="13"/>
      <c r="BJG161" s="13"/>
      <c r="BJH161" s="13"/>
      <c r="BJI161" s="13"/>
      <c r="BJJ161" s="13"/>
      <c r="BJK161" s="13"/>
      <c r="BJL161" s="13"/>
      <c r="BJM161" s="13"/>
      <c r="BJN161" s="13"/>
      <c r="BJO161" s="13"/>
      <c r="BJP161" s="13"/>
      <c r="BJQ161" s="13"/>
      <c r="BJR161" s="13"/>
      <c r="BJS161" s="13"/>
      <c r="BJT161" s="13"/>
      <c r="BJU161" s="13"/>
      <c r="BJV161" s="13"/>
      <c r="BJW161" s="13"/>
      <c r="BJX161" s="13"/>
      <c r="BJY161" s="13"/>
      <c r="BJZ161" s="13"/>
      <c r="BKA161" s="13"/>
      <c r="BKB161" s="13"/>
      <c r="BKC161" s="13"/>
      <c r="BKD161" s="13"/>
      <c r="BKE161" s="13"/>
      <c r="BKF161" s="13"/>
      <c r="BKG161" s="13"/>
      <c r="BKH161" s="13"/>
      <c r="BKI161" s="13"/>
      <c r="BKJ161" s="13"/>
      <c r="BKK161" s="13"/>
      <c r="BKL161" s="13"/>
      <c r="BKM161" s="13"/>
      <c r="BKN161" s="13"/>
      <c r="BKO161" s="13"/>
      <c r="BKP161" s="13"/>
      <c r="BKQ161" s="13"/>
      <c r="BKR161" s="13"/>
      <c r="BKS161" s="13"/>
      <c r="BKT161" s="13"/>
      <c r="BKU161" s="13"/>
      <c r="BKV161" s="13"/>
      <c r="BKW161" s="13"/>
      <c r="BKX161" s="13"/>
      <c r="BKY161" s="13"/>
      <c r="BKZ161" s="13"/>
      <c r="BLA161" s="13"/>
      <c r="BLB161" s="13"/>
      <c r="BLC161" s="13"/>
      <c r="BLD161" s="13"/>
      <c r="BLE161" s="13"/>
      <c r="BLF161" s="13"/>
      <c r="BLG161" s="13"/>
      <c r="BLH161" s="13"/>
      <c r="BLI161" s="13"/>
      <c r="BLJ161" s="13"/>
      <c r="BLK161" s="13"/>
      <c r="BLL161" s="13"/>
      <c r="BLM161" s="13"/>
      <c r="BLN161" s="13"/>
      <c r="BLO161" s="13"/>
      <c r="BLP161" s="13"/>
      <c r="BLQ161" s="13"/>
      <c r="BLR161" s="13"/>
      <c r="BLS161" s="13"/>
      <c r="BLT161" s="13"/>
      <c r="BLU161" s="13"/>
      <c r="BLV161" s="13"/>
      <c r="BLW161" s="13"/>
      <c r="BLX161" s="13"/>
      <c r="BLY161" s="13"/>
      <c r="BLZ161" s="13"/>
      <c r="BMA161" s="13"/>
      <c r="BMB161" s="13"/>
      <c r="BMC161" s="13"/>
      <c r="BMD161" s="13"/>
      <c r="BME161" s="13"/>
      <c r="BMF161" s="13"/>
      <c r="BMG161" s="13"/>
      <c r="BMH161" s="13"/>
      <c r="BMI161" s="13"/>
      <c r="BMJ161" s="13"/>
      <c r="BMK161" s="13"/>
      <c r="BML161" s="13"/>
      <c r="BMM161" s="13"/>
      <c r="BMN161" s="13"/>
      <c r="BMO161" s="13"/>
      <c r="BMP161" s="13"/>
      <c r="BMQ161" s="13"/>
      <c r="BMR161" s="13"/>
      <c r="BMS161" s="13"/>
      <c r="BMT161" s="13"/>
      <c r="BMU161" s="13"/>
      <c r="BMV161" s="13"/>
      <c r="BMW161" s="13"/>
      <c r="BMX161" s="13"/>
      <c r="BMY161" s="13"/>
      <c r="BMZ161" s="13"/>
      <c r="BNA161" s="13"/>
      <c r="BNB161" s="13"/>
      <c r="BNC161" s="13"/>
      <c r="BND161" s="13"/>
      <c r="BNE161" s="13"/>
      <c r="BNF161" s="13"/>
      <c r="BNG161" s="13"/>
      <c r="BNH161" s="13"/>
      <c r="BNI161" s="13"/>
      <c r="BNJ161" s="13"/>
      <c r="BNK161" s="13"/>
      <c r="BNL161" s="13"/>
      <c r="BNM161" s="13"/>
      <c r="BNN161" s="13"/>
      <c r="BNO161" s="13"/>
      <c r="BNP161" s="13"/>
      <c r="BNQ161" s="13"/>
      <c r="BNR161" s="13"/>
      <c r="BNS161" s="13"/>
      <c r="BNT161" s="13"/>
      <c r="BNU161" s="13"/>
      <c r="BNV161" s="13"/>
      <c r="BNW161" s="13"/>
      <c r="BNX161" s="13"/>
      <c r="BNY161" s="13"/>
      <c r="BNZ161" s="13"/>
      <c r="BOA161" s="13"/>
      <c r="BOB161" s="13"/>
      <c r="BOC161" s="13"/>
      <c r="BOD161" s="13"/>
      <c r="BOE161" s="13"/>
      <c r="BOF161" s="13"/>
      <c r="BOG161" s="13"/>
      <c r="BOH161" s="13"/>
      <c r="BOI161" s="13"/>
      <c r="BOJ161" s="13"/>
      <c r="BOK161" s="13"/>
      <c r="BOL161" s="13"/>
      <c r="BOM161" s="13"/>
      <c r="BON161" s="13"/>
      <c r="BOO161" s="13"/>
      <c r="BOP161" s="13"/>
      <c r="BOQ161" s="13"/>
      <c r="BOR161" s="13"/>
      <c r="BOS161" s="13"/>
      <c r="BOT161" s="13"/>
      <c r="BOU161" s="13"/>
      <c r="BOV161" s="13"/>
      <c r="BOW161" s="13"/>
      <c r="BOX161" s="13"/>
      <c r="BOY161" s="13"/>
      <c r="BOZ161" s="13"/>
      <c r="BPA161" s="13"/>
      <c r="BPB161" s="13"/>
      <c r="BPC161" s="13"/>
      <c r="BPD161" s="13"/>
      <c r="BPE161" s="13"/>
      <c r="BPF161" s="13"/>
      <c r="BPG161" s="13"/>
      <c r="BPH161" s="13"/>
      <c r="BPI161" s="13"/>
      <c r="BPJ161" s="13"/>
      <c r="BPK161" s="13"/>
      <c r="BPL161" s="13"/>
      <c r="BPM161" s="13"/>
      <c r="BPN161" s="13"/>
      <c r="BPO161" s="13"/>
      <c r="BPP161" s="13"/>
      <c r="BPQ161" s="13"/>
      <c r="BPR161" s="13"/>
      <c r="BPS161" s="13"/>
      <c r="BPT161" s="13"/>
      <c r="BPU161" s="13"/>
      <c r="BPV161" s="13"/>
      <c r="BPW161" s="13"/>
      <c r="BPX161" s="13"/>
      <c r="BPY161" s="13"/>
      <c r="BPZ161" s="13"/>
      <c r="BQA161" s="13"/>
      <c r="BQB161" s="13"/>
      <c r="BQC161" s="13"/>
      <c r="BQD161" s="13"/>
      <c r="BQE161" s="13"/>
      <c r="BQF161" s="13"/>
      <c r="BQG161" s="13"/>
      <c r="BQH161" s="13"/>
      <c r="BQI161" s="13"/>
      <c r="BQJ161" s="13"/>
      <c r="BQK161" s="13"/>
      <c r="BQL161" s="13"/>
      <c r="BQM161" s="13"/>
      <c r="BQN161" s="13"/>
      <c r="BQO161" s="13"/>
      <c r="BQP161" s="13"/>
      <c r="BQQ161" s="13"/>
      <c r="BQR161" s="13"/>
      <c r="BQS161" s="13"/>
      <c r="BQT161" s="13"/>
      <c r="BQU161" s="13"/>
      <c r="BQV161" s="13"/>
      <c r="BQW161" s="13"/>
      <c r="BQX161" s="13"/>
      <c r="BQY161" s="13"/>
      <c r="BQZ161" s="13"/>
      <c r="BRA161" s="13"/>
      <c r="BRB161" s="13"/>
      <c r="BRC161" s="13"/>
      <c r="BRD161" s="13"/>
      <c r="BRE161" s="13"/>
      <c r="BRF161" s="13"/>
      <c r="BRG161" s="13"/>
      <c r="BRH161" s="13"/>
      <c r="BRI161" s="13"/>
      <c r="BRJ161" s="13"/>
      <c r="BRK161" s="13"/>
      <c r="BRL161" s="13"/>
      <c r="BRM161" s="13"/>
      <c r="BRN161" s="13"/>
      <c r="BRO161" s="13"/>
      <c r="BRP161" s="13"/>
      <c r="BRQ161" s="13"/>
      <c r="BRR161" s="13"/>
      <c r="BRS161" s="13"/>
      <c r="BRT161" s="13"/>
      <c r="BRU161" s="13"/>
      <c r="BRV161" s="13"/>
      <c r="BRW161" s="13"/>
      <c r="BRX161" s="13"/>
      <c r="BRY161" s="13"/>
      <c r="BRZ161" s="13"/>
      <c r="BSA161" s="13"/>
      <c r="BSB161" s="13"/>
      <c r="BSC161" s="13"/>
      <c r="BSD161" s="13"/>
      <c r="BSE161" s="13"/>
      <c r="BSF161" s="13"/>
      <c r="BSG161" s="13"/>
      <c r="BSH161" s="13"/>
      <c r="BSI161" s="13"/>
      <c r="BSJ161" s="13"/>
      <c r="BSK161" s="13"/>
      <c r="BSL161" s="13"/>
      <c r="BSM161" s="13"/>
      <c r="BSN161" s="13"/>
      <c r="BSO161" s="13"/>
      <c r="BSP161" s="13"/>
      <c r="BSQ161" s="13"/>
      <c r="BSR161" s="13"/>
      <c r="BSS161" s="13"/>
      <c r="BST161" s="13"/>
      <c r="BSU161" s="13"/>
      <c r="BSV161" s="13"/>
      <c r="BSW161" s="13"/>
      <c r="BSX161" s="13"/>
      <c r="BSY161" s="13"/>
      <c r="BSZ161" s="13"/>
      <c r="BTA161" s="13"/>
      <c r="BTB161" s="13"/>
      <c r="BTC161" s="13"/>
      <c r="BTD161" s="13"/>
      <c r="BTE161" s="13"/>
      <c r="BTF161" s="13"/>
      <c r="BTG161" s="13"/>
      <c r="BTH161" s="13"/>
      <c r="BTI161" s="13"/>
      <c r="BTJ161" s="13"/>
      <c r="BTK161" s="13"/>
      <c r="BTL161" s="13"/>
      <c r="BTM161" s="13"/>
      <c r="BTN161" s="13"/>
      <c r="BTO161" s="13"/>
      <c r="BTP161" s="13"/>
      <c r="BTQ161" s="13"/>
      <c r="BTR161" s="13"/>
      <c r="BTS161" s="13"/>
      <c r="BTT161" s="13"/>
      <c r="BTU161" s="13"/>
      <c r="BTV161" s="13"/>
      <c r="BTW161" s="13"/>
      <c r="BTX161" s="13"/>
      <c r="BTY161" s="13"/>
      <c r="BTZ161" s="13"/>
      <c r="BUA161" s="13"/>
      <c r="BUB161" s="13"/>
      <c r="BUC161" s="13"/>
      <c r="BUD161" s="13"/>
      <c r="BUE161" s="13"/>
      <c r="BUF161" s="13"/>
      <c r="BUG161" s="13"/>
      <c r="BUH161" s="13"/>
      <c r="BUI161" s="13"/>
      <c r="BUJ161" s="13"/>
      <c r="BUK161" s="13"/>
      <c r="BUL161" s="13"/>
      <c r="BUM161" s="13"/>
      <c r="BUN161" s="13"/>
      <c r="BUO161" s="13"/>
      <c r="BUP161" s="13"/>
      <c r="BUQ161" s="13"/>
      <c r="BUR161" s="13"/>
      <c r="BUS161" s="13"/>
      <c r="BUT161" s="13"/>
      <c r="BUU161" s="13"/>
      <c r="BUV161" s="13"/>
      <c r="BUW161" s="13"/>
      <c r="BUX161" s="13"/>
      <c r="BUY161" s="13"/>
      <c r="BUZ161" s="13"/>
      <c r="BVA161" s="13"/>
      <c r="BVB161" s="13"/>
      <c r="BVC161" s="13"/>
      <c r="BVD161" s="13"/>
      <c r="BVE161" s="13"/>
      <c r="BVF161" s="13"/>
      <c r="BVG161" s="13"/>
      <c r="BVH161" s="13"/>
      <c r="BVI161" s="13"/>
      <c r="BVJ161" s="13"/>
      <c r="BVK161" s="13"/>
      <c r="BVL161" s="13"/>
      <c r="BVM161" s="13"/>
      <c r="BVN161" s="13"/>
      <c r="BVO161" s="13"/>
      <c r="BVP161" s="13"/>
      <c r="BVQ161" s="13"/>
      <c r="BVR161" s="13"/>
      <c r="BVS161" s="13"/>
      <c r="BVT161" s="13"/>
      <c r="BVU161" s="13"/>
      <c r="BVV161" s="13"/>
      <c r="BVW161" s="13"/>
      <c r="BVX161" s="13"/>
      <c r="BVY161" s="13"/>
      <c r="BVZ161" s="13"/>
      <c r="BWA161" s="13"/>
      <c r="BWB161" s="13"/>
      <c r="BWC161" s="13"/>
      <c r="BWD161" s="13"/>
      <c r="BWE161" s="13"/>
      <c r="BWF161" s="13"/>
      <c r="BWG161" s="13"/>
      <c r="BWH161" s="13"/>
      <c r="BWI161" s="13"/>
      <c r="BWJ161" s="13"/>
      <c r="BWK161" s="13"/>
      <c r="BWL161" s="13"/>
      <c r="BWM161" s="13"/>
      <c r="BWN161" s="13"/>
      <c r="BWO161" s="13"/>
      <c r="BWP161" s="13"/>
      <c r="BWQ161" s="13"/>
      <c r="BWR161" s="13"/>
      <c r="BWS161" s="13"/>
      <c r="BWT161" s="13"/>
      <c r="BWU161" s="13"/>
      <c r="BWV161" s="13"/>
      <c r="BWW161" s="13"/>
      <c r="BWX161" s="13"/>
      <c r="BWY161" s="13"/>
      <c r="BWZ161" s="13"/>
      <c r="BXA161" s="13"/>
      <c r="BXB161" s="13"/>
      <c r="BXC161" s="13"/>
      <c r="BXD161" s="13"/>
      <c r="BXE161" s="13"/>
      <c r="BXF161" s="13"/>
      <c r="BXG161" s="13"/>
      <c r="BXH161" s="13"/>
      <c r="BXI161" s="13"/>
      <c r="BXJ161" s="13"/>
      <c r="BXK161" s="13"/>
      <c r="BXL161" s="13"/>
      <c r="BXM161" s="13"/>
      <c r="BXN161" s="13"/>
      <c r="BXO161" s="13"/>
      <c r="BXP161" s="13"/>
      <c r="BXQ161" s="13"/>
      <c r="BXR161" s="13"/>
      <c r="BXS161" s="13"/>
      <c r="BXT161" s="13"/>
      <c r="BXU161" s="13"/>
      <c r="BXV161" s="13"/>
      <c r="BXW161" s="13"/>
      <c r="BXX161" s="13"/>
      <c r="BXY161" s="13"/>
      <c r="BXZ161" s="13"/>
      <c r="BYA161" s="13"/>
      <c r="BYB161" s="13"/>
      <c r="BYC161" s="13"/>
      <c r="BYD161" s="13"/>
      <c r="BYE161" s="13"/>
      <c r="BYF161" s="13"/>
      <c r="BYG161" s="13"/>
      <c r="BYH161" s="13"/>
      <c r="BYI161" s="13"/>
      <c r="BYJ161" s="13"/>
      <c r="BYK161" s="13"/>
      <c r="BYL161" s="13"/>
      <c r="BYM161" s="13"/>
      <c r="BYN161" s="13"/>
      <c r="BYO161" s="13"/>
      <c r="BYP161" s="13"/>
      <c r="BYQ161" s="13"/>
      <c r="BYR161" s="13"/>
      <c r="BYS161" s="13"/>
      <c r="BYT161" s="13"/>
      <c r="BYU161" s="13"/>
      <c r="BYV161" s="13"/>
      <c r="BYW161" s="13"/>
      <c r="BYX161" s="13"/>
      <c r="BYY161" s="13"/>
      <c r="BYZ161" s="13"/>
      <c r="BZA161" s="13"/>
      <c r="BZB161" s="13"/>
      <c r="BZC161" s="13"/>
      <c r="BZD161" s="13"/>
      <c r="BZE161" s="13"/>
      <c r="BZF161" s="13"/>
      <c r="BZG161" s="13"/>
      <c r="BZH161" s="13"/>
      <c r="BZI161" s="13"/>
      <c r="BZJ161" s="13"/>
      <c r="BZK161" s="13"/>
      <c r="BZL161" s="13"/>
      <c r="BZM161" s="13"/>
      <c r="BZN161" s="13"/>
      <c r="BZO161" s="13"/>
      <c r="BZP161" s="13"/>
      <c r="BZQ161" s="13"/>
      <c r="BZR161" s="13"/>
      <c r="BZS161" s="13"/>
      <c r="BZT161" s="13"/>
      <c r="BZU161" s="13"/>
      <c r="BZV161" s="13"/>
      <c r="BZW161" s="13"/>
      <c r="BZX161" s="13"/>
      <c r="BZY161" s="13"/>
      <c r="BZZ161" s="13"/>
      <c r="CAA161" s="13"/>
      <c r="CAB161" s="13"/>
      <c r="CAC161" s="13"/>
      <c r="CAD161" s="13"/>
      <c r="CAE161" s="13"/>
      <c r="CAF161" s="13"/>
      <c r="CAG161" s="13"/>
      <c r="CAH161" s="13"/>
      <c r="CAI161" s="13"/>
      <c r="CAJ161" s="13"/>
      <c r="CAK161" s="13"/>
      <c r="CAL161" s="13"/>
      <c r="CAM161" s="13"/>
      <c r="CAN161" s="13"/>
      <c r="CAO161" s="13"/>
      <c r="CAP161" s="13"/>
      <c r="CAQ161" s="13"/>
      <c r="CAR161" s="13"/>
      <c r="CAS161" s="13"/>
      <c r="CAT161" s="13"/>
      <c r="CAU161" s="13"/>
      <c r="CAV161" s="13"/>
      <c r="CAW161" s="13"/>
      <c r="CAX161" s="13"/>
      <c r="CAY161" s="13"/>
      <c r="CAZ161" s="13"/>
      <c r="CBA161" s="13"/>
      <c r="CBB161" s="13"/>
      <c r="CBC161" s="13"/>
      <c r="CBD161" s="13"/>
      <c r="CBE161" s="13"/>
      <c r="CBF161" s="13"/>
      <c r="CBG161" s="13"/>
      <c r="CBH161" s="13"/>
      <c r="CBI161" s="13"/>
      <c r="CBJ161" s="13"/>
      <c r="CBK161" s="13"/>
      <c r="CBL161" s="13"/>
      <c r="CBM161" s="13"/>
      <c r="CBN161" s="13"/>
      <c r="CBO161" s="13"/>
      <c r="CBP161" s="13"/>
      <c r="CBQ161" s="13"/>
      <c r="CBR161" s="13"/>
      <c r="CBS161" s="13"/>
      <c r="CBT161" s="13"/>
      <c r="CBU161" s="13"/>
      <c r="CBV161" s="13"/>
      <c r="CBW161" s="13"/>
      <c r="CBX161" s="13"/>
      <c r="CBY161" s="13"/>
      <c r="CBZ161" s="13"/>
      <c r="CCA161" s="13"/>
      <c r="CCB161" s="13"/>
      <c r="CCC161" s="13"/>
      <c r="CCD161" s="13"/>
      <c r="CCE161" s="13"/>
      <c r="CCF161" s="13"/>
      <c r="CCG161" s="13"/>
      <c r="CCH161" s="13"/>
      <c r="CCI161" s="13"/>
      <c r="CCJ161" s="13"/>
      <c r="CCK161" s="13"/>
      <c r="CCL161" s="13"/>
      <c r="CCM161" s="13"/>
      <c r="CCN161" s="13"/>
      <c r="CCO161" s="13"/>
      <c r="CCP161" s="13"/>
      <c r="CCQ161" s="13"/>
      <c r="CCR161" s="13"/>
      <c r="CCS161" s="13"/>
      <c r="CCT161" s="13"/>
      <c r="CCU161" s="13"/>
      <c r="CCV161" s="13"/>
      <c r="CCW161" s="13"/>
      <c r="CCX161" s="13"/>
      <c r="CCY161" s="13"/>
      <c r="CCZ161" s="13"/>
      <c r="CDA161" s="13"/>
      <c r="CDB161" s="13"/>
      <c r="CDC161" s="13"/>
      <c r="CDD161" s="13"/>
      <c r="CDE161" s="13"/>
      <c r="CDF161" s="13"/>
      <c r="CDG161" s="13"/>
      <c r="CDH161" s="13"/>
      <c r="CDI161" s="13"/>
      <c r="CDJ161" s="13"/>
      <c r="CDK161" s="13"/>
      <c r="CDL161" s="13"/>
      <c r="CDM161" s="13"/>
      <c r="CDN161" s="13"/>
      <c r="CDO161" s="13"/>
      <c r="CDP161" s="13"/>
      <c r="CDQ161" s="13"/>
      <c r="CDR161" s="13"/>
      <c r="CDS161" s="13"/>
      <c r="CDT161" s="13"/>
      <c r="CDU161" s="13"/>
      <c r="CDV161" s="13"/>
      <c r="CDW161" s="13"/>
      <c r="CDX161" s="13"/>
      <c r="CDY161" s="13"/>
      <c r="CDZ161" s="13"/>
      <c r="CEA161" s="13"/>
      <c r="CEB161" s="13"/>
      <c r="CEC161" s="13"/>
      <c r="CED161" s="13"/>
      <c r="CEE161" s="13"/>
      <c r="CEF161" s="13"/>
      <c r="CEG161" s="13"/>
      <c r="CEH161" s="13"/>
      <c r="CEI161" s="13"/>
      <c r="CEJ161" s="13"/>
      <c r="CEK161" s="13"/>
      <c r="CEL161" s="13"/>
      <c r="CEM161" s="13"/>
      <c r="CEN161" s="13"/>
      <c r="CEO161" s="13"/>
      <c r="CEP161" s="13"/>
      <c r="CEQ161" s="13"/>
      <c r="CER161" s="13"/>
      <c r="CES161" s="13"/>
      <c r="CET161" s="13"/>
      <c r="CEU161" s="13"/>
      <c r="CEV161" s="13"/>
      <c r="CEW161" s="13"/>
      <c r="CEX161" s="13"/>
      <c r="CEY161" s="13"/>
      <c r="CEZ161" s="13"/>
      <c r="CFA161" s="13"/>
      <c r="CFB161" s="13"/>
      <c r="CFC161" s="13"/>
      <c r="CFD161" s="13"/>
      <c r="CFE161" s="13"/>
      <c r="CFF161" s="13"/>
      <c r="CFG161" s="13"/>
      <c r="CFH161" s="13"/>
      <c r="CFI161" s="13"/>
      <c r="CFJ161" s="13"/>
      <c r="CFK161" s="13"/>
      <c r="CFL161" s="13"/>
      <c r="CFM161" s="13"/>
      <c r="CFN161" s="13"/>
      <c r="CFO161" s="13"/>
      <c r="CFP161" s="13"/>
      <c r="CFQ161" s="13"/>
      <c r="CFR161" s="13"/>
      <c r="CFS161" s="13"/>
      <c r="CFT161" s="13"/>
      <c r="CFU161" s="13"/>
      <c r="CFV161" s="13"/>
      <c r="CFW161" s="13"/>
      <c r="CFX161" s="13"/>
      <c r="CFY161" s="13"/>
      <c r="CFZ161" s="13"/>
      <c r="CGA161" s="13"/>
      <c r="CGB161" s="13"/>
      <c r="CGC161" s="13"/>
      <c r="CGD161" s="13"/>
      <c r="CGE161" s="13"/>
      <c r="CGF161" s="13"/>
      <c r="CGG161" s="13"/>
      <c r="CGH161" s="13"/>
      <c r="CGI161" s="13"/>
      <c r="CGJ161" s="13"/>
      <c r="CGK161" s="13"/>
      <c r="CGL161" s="13"/>
      <c r="CGM161" s="13"/>
      <c r="CGN161" s="13"/>
      <c r="CGO161" s="13"/>
      <c r="CGP161" s="13"/>
      <c r="CGQ161" s="13"/>
      <c r="CGR161" s="13"/>
      <c r="CGS161" s="13"/>
      <c r="CGT161" s="13"/>
      <c r="CGU161" s="13"/>
      <c r="CGV161" s="13"/>
      <c r="CGW161" s="13"/>
      <c r="CGX161" s="13"/>
      <c r="CGY161" s="13"/>
      <c r="CGZ161" s="13"/>
      <c r="CHA161" s="13"/>
      <c r="CHB161" s="13"/>
      <c r="CHC161" s="13"/>
      <c r="CHD161" s="13"/>
      <c r="CHE161" s="13"/>
      <c r="CHF161" s="13"/>
      <c r="CHG161" s="13"/>
      <c r="CHH161" s="13"/>
      <c r="CHI161" s="13"/>
      <c r="CHJ161" s="13"/>
      <c r="CHK161" s="13"/>
      <c r="CHL161" s="13"/>
      <c r="CHM161" s="13"/>
      <c r="CHN161" s="13"/>
      <c r="CHO161" s="13"/>
      <c r="CHP161" s="13"/>
      <c r="CHQ161" s="13"/>
      <c r="CHR161" s="13"/>
      <c r="CHS161" s="13"/>
      <c r="CHT161" s="13"/>
      <c r="CHU161" s="13"/>
      <c r="CHV161" s="13"/>
      <c r="CHW161" s="13"/>
      <c r="CHX161" s="13"/>
      <c r="CHY161" s="13"/>
      <c r="CHZ161" s="13"/>
      <c r="CIA161" s="13"/>
      <c r="CIB161" s="13"/>
      <c r="CIC161" s="13"/>
      <c r="CID161" s="13"/>
      <c r="CIE161" s="13"/>
      <c r="CIF161" s="13"/>
      <c r="CIG161" s="13"/>
      <c r="CIH161" s="13"/>
      <c r="CII161" s="13"/>
      <c r="CIJ161" s="13"/>
      <c r="CIK161" s="13"/>
      <c r="CIL161" s="13"/>
      <c r="CIM161" s="13"/>
      <c r="CIN161" s="13"/>
      <c r="CIO161" s="13"/>
      <c r="CIP161" s="13"/>
      <c r="CIQ161" s="13"/>
      <c r="CIR161" s="13"/>
      <c r="CIS161" s="13"/>
      <c r="CIT161" s="13"/>
      <c r="CIU161" s="13"/>
      <c r="CIV161" s="13"/>
      <c r="CIW161" s="13"/>
      <c r="CIX161" s="13"/>
      <c r="CIY161" s="13"/>
      <c r="CIZ161" s="13"/>
      <c r="CJA161" s="13"/>
      <c r="CJB161" s="13"/>
      <c r="CJC161" s="13"/>
      <c r="CJD161" s="13"/>
      <c r="CJE161" s="13"/>
      <c r="CJF161" s="13"/>
      <c r="CJG161" s="13"/>
      <c r="CJH161" s="13"/>
      <c r="CJI161" s="13"/>
      <c r="CJJ161" s="13"/>
      <c r="CJK161" s="13"/>
      <c r="CJL161" s="13"/>
      <c r="CJM161" s="13"/>
      <c r="CJN161" s="13"/>
      <c r="CJO161" s="13"/>
      <c r="CJP161" s="13"/>
      <c r="CJQ161" s="13"/>
      <c r="CJR161" s="13"/>
      <c r="CJS161" s="13"/>
      <c r="CJT161" s="13"/>
      <c r="CJU161" s="13"/>
      <c r="CJV161" s="13"/>
      <c r="CJW161" s="13"/>
      <c r="CJX161" s="13"/>
      <c r="CJY161" s="13"/>
      <c r="CJZ161" s="13"/>
      <c r="CKA161" s="13"/>
      <c r="CKB161" s="13"/>
      <c r="CKC161" s="13"/>
      <c r="CKD161" s="13"/>
      <c r="CKE161" s="13"/>
      <c r="CKF161" s="13"/>
      <c r="CKG161" s="13"/>
      <c r="CKH161" s="13"/>
      <c r="CKI161" s="13"/>
      <c r="CKJ161" s="13"/>
      <c r="CKK161" s="13"/>
      <c r="CKL161" s="13"/>
      <c r="CKM161" s="13"/>
      <c r="CKN161" s="13"/>
      <c r="CKO161" s="13"/>
      <c r="CKP161" s="13"/>
      <c r="CKQ161" s="13"/>
      <c r="CKR161" s="13"/>
      <c r="CKS161" s="13"/>
      <c r="CKT161" s="13"/>
      <c r="CKU161" s="13"/>
      <c r="CKV161" s="13"/>
      <c r="CKW161" s="13"/>
      <c r="CKX161" s="13"/>
      <c r="CKY161" s="13"/>
      <c r="CKZ161" s="13"/>
      <c r="CLA161" s="13"/>
      <c r="CLB161" s="13"/>
      <c r="CLC161" s="13"/>
      <c r="CLD161" s="13"/>
      <c r="CLE161" s="13"/>
      <c r="CLF161" s="13"/>
      <c r="CLG161" s="13"/>
      <c r="CLH161" s="13"/>
      <c r="CLI161" s="13"/>
      <c r="CLJ161" s="13"/>
      <c r="CLK161" s="13"/>
      <c r="CLL161" s="13"/>
      <c r="CLM161" s="13"/>
      <c r="CLN161" s="13"/>
      <c r="CLO161" s="13"/>
      <c r="CLP161" s="13"/>
      <c r="CLQ161" s="13"/>
      <c r="CLR161" s="13"/>
      <c r="CLS161" s="13"/>
      <c r="CLT161" s="13"/>
      <c r="CLU161" s="13"/>
      <c r="CLV161" s="13"/>
      <c r="CLW161" s="13"/>
      <c r="CLX161" s="13"/>
      <c r="CLY161" s="13"/>
      <c r="CLZ161" s="13"/>
      <c r="CMA161" s="13"/>
      <c r="CMB161" s="13"/>
      <c r="CMC161" s="13"/>
      <c r="CMD161" s="13"/>
      <c r="CME161" s="13"/>
      <c r="CMF161" s="13"/>
      <c r="CMG161" s="13"/>
      <c r="CMH161" s="13"/>
      <c r="CMI161" s="13"/>
      <c r="CMJ161" s="13"/>
      <c r="CMK161" s="13"/>
      <c r="CML161" s="13"/>
      <c r="CMM161" s="13"/>
      <c r="CMN161" s="13"/>
      <c r="CMO161" s="13"/>
      <c r="CMP161" s="13"/>
      <c r="CMQ161" s="13"/>
      <c r="CMR161" s="13"/>
      <c r="CMS161" s="13"/>
      <c r="CMT161" s="13"/>
      <c r="CMU161" s="13"/>
      <c r="CMV161" s="13"/>
      <c r="CMW161" s="13"/>
      <c r="CMX161" s="13"/>
      <c r="CMY161" s="13"/>
      <c r="CMZ161" s="13"/>
      <c r="CNA161" s="13"/>
      <c r="CNB161" s="13"/>
      <c r="CNC161" s="13"/>
      <c r="CND161" s="13"/>
      <c r="CNE161" s="13"/>
      <c r="CNF161" s="13"/>
      <c r="CNG161" s="13"/>
      <c r="CNH161" s="13"/>
      <c r="CNI161" s="13"/>
      <c r="CNJ161" s="13"/>
      <c r="CNK161" s="13"/>
      <c r="CNL161" s="13"/>
      <c r="CNM161" s="13"/>
      <c r="CNN161" s="13"/>
      <c r="CNO161" s="13"/>
      <c r="CNP161" s="13"/>
      <c r="CNQ161" s="13"/>
      <c r="CNR161" s="13"/>
      <c r="CNS161" s="13"/>
      <c r="CNT161" s="13"/>
      <c r="CNU161" s="13"/>
      <c r="CNV161" s="13"/>
      <c r="CNW161" s="13"/>
      <c r="CNX161" s="13"/>
      <c r="CNY161" s="13"/>
      <c r="CNZ161" s="13"/>
      <c r="COA161" s="13"/>
      <c r="COB161" s="13"/>
      <c r="COC161" s="13"/>
      <c r="COD161" s="13"/>
      <c r="COE161" s="13"/>
      <c r="COF161" s="13"/>
      <c r="COG161" s="13"/>
      <c r="COH161" s="13"/>
      <c r="COI161" s="13"/>
      <c r="COJ161" s="13"/>
      <c r="COK161" s="13"/>
      <c r="COL161" s="13"/>
      <c r="COM161" s="13"/>
      <c r="CON161" s="13"/>
      <c r="COO161" s="13"/>
      <c r="COP161" s="13"/>
      <c r="COQ161" s="13"/>
      <c r="COR161" s="13"/>
      <c r="COS161" s="13"/>
      <c r="COT161" s="13"/>
      <c r="COU161" s="13"/>
      <c r="COV161" s="13"/>
      <c r="COW161" s="13"/>
      <c r="COX161" s="13"/>
      <c r="COY161" s="13"/>
      <c r="COZ161" s="13"/>
      <c r="CPA161" s="13"/>
      <c r="CPB161" s="13"/>
      <c r="CPC161" s="13"/>
      <c r="CPD161" s="13"/>
      <c r="CPE161" s="13"/>
      <c r="CPF161" s="13"/>
      <c r="CPG161" s="13"/>
      <c r="CPH161" s="13"/>
      <c r="CPI161" s="13"/>
      <c r="CPJ161" s="13"/>
      <c r="CPK161" s="13"/>
      <c r="CPL161" s="13"/>
      <c r="CPM161" s="13"/>
      <c r="CPN161" s="13"/>
      <c r="CPO161" s="13"/>
      <c r="CPP161" s="13"/>
      <c r="CPQ161" s="13"/>
      <c r="CPR161" s="13"/>
      <c r="CPS161" s="13"/>
      <c r="CPT161" s="13"/>
      <c r="CPU161" s="13"/>
      <c r="CPV161" s="13"/>
      <c r="CPW161" s="13"/>
      <c r="CPX161" s="13"/>
      <c r="CPY161" s="13"/>
      <c r="CPZ161" s="13"/>
      <c r="CQA161" s="13"/>
      <c r="CQB161" s="13"/>
      <c r="CQC161" s="13"/>
      <c r="CQD161" s="13"/>
      <c r="CQE161" s="13"/>
      <c r="CQF161" s="13"/>
      <c r="CQG161" s="13"/>
      <c r="CQH161" s="13"/>
      <c r="CQI161" s="13"/>
      <c r="CQJ161" s="13"/>
      <c r="CQK161" s="13"/>
      <c r="CQL161" s="13"/>
      <c r="CQM161" s="13"/>
      <c r="CQN161" s="13"/>
      <c r="CQO161" s="13"/>
      <c r="CQP161" s="13"/>
      <c r="CQQ161" s="13"/>
      <c r="CQR161" s="13"/>
      <c r="CQS161" s="13"/>
      <c r="CQT161" s="13"/>
      <c r="CQU161" s="13"/>
      <c r="CQV161" s="13"/>
      <c r="CQW161" s="13"/>
      <c r="CQX161" s="13"/>
      <c r="CQY161" s="13"/>
      <c r="CQZ161" s="13"/>
      <c r="CRA161" s="13"/>
      <c r="CRB161" s="13"/>
      <c r="CRC161" s="13"/>
      <c r="CRD161" s="13"/>
      <c r="CRE161" s="13"/>
      <c r="CRF161" s="13"/>
      <c r="CRG161" s="13"/>
      <c r="CRH161" s="13"/>
      <c r="CRI161" s="13"/>
      <c r="CRJ161" s="13"/>
      <c r="CRK161" s="13"/>
      <c r="CRL161" s="13"/>
      <c r="CRM161" s="13"/>
      <c r="CRN161" s="13"/>
      <c r="CRO161" s="13"/>
      <c r="CRP161" s="13"/>
      <c r="CRQ161" s="13"/>
      <c r="CRR161" s="13"/>
      <c r="CRS161" s="13"/>
      <c r="CRT161" s="13"/>
      <c r="CRU161" s="13"/>
      <c r="CRV161" s="13"/>
      <c r="CRW161" s="13"/>
      <c r="CRX161" s="13"/>
      <c r="CRY161" s="13"/>
      <c r="CRZ161" s="13"/>
      <c r="CSA161" s="13"/>
      <c r="CSB161" s="13"/>
      <c r="CSC161" s="13"/>
      <c r="CSD161" s="13"/>
      <c r="CSE161" s="13"/>
      <c r="CSF161" s="13"/>
      <c r="CSG161" s="13"/>
      <c r="CSH161" s="13"/>
      <c r="CSI161" s="13"/>
      <c r="CSJ161" s="13"/>
      <c r="CSK161" s="13"/>
      <c r="CSL161" s="13"/>
      <c r="CSM161" s="13"/>
      <c r="CSN161" s="13"/>
      <c r="CSO161" s="13"/>
      <c r="CSP161" s="13"/>
      <c r="CSQ161" s="13"/>
      <c r="CSR161" s="13"/>
      <c r="CSS161" s="13"/>
      <c r="CST161" s="13"/>
      <c r="CSU161" s="13"/>
      <c r="CSV161" s="13"/>
      <c r="CSW161" s="13"/>
      <c r="CSX161" s="13"/>
      <c r="CSY161" s="13"/>
      <c r="CSZ161" s="13"/>
      <c r="CTA161" s="13"/>
      <c r="CTB161" s="13"/>
      <c r="CTC161" s="13"/>
      <c r="CTD161" s="13"/>
      <c r="CTE161" s="13"/>
      <c r="CTF161" s="13"/>
      <c r="CTG161" s="13"/>
      <c r="CTH161" s="13"/>
      <c r="CTI161" s="13"/>
      <c r="CTJ161" s="13"/>
      <c r="CTK161" s="13"/>
      <c r="CTL161" s="13"/>
      <c r="CTM161" s="13"/>
      <c r="CTN161" s="13"/>
      <c r="CTO161" s="13"/>
      <c r="CTP161" s="13"/>
      <c r="CTQ161" s="13"/>
      <c r="CTR161" s="13"/>
      <c r="CTS161" s="13"/>
      <c r="CTT161" s="13"/>
      <c r="CTU161" s="13"/>
      <c r="CTV161" s="13"/>
      <c r="CTW161" s="13"/>
      <c r="CTX161" s="13"/>
      <c r="CTY161" s="13"/>
      <c r="CTZ161" s="13"/>
      <c r="CUA161" s="13"/>
      <c r="CUB161" s="13"/>
      <c r="CUC161" s="13"/>
      <c r="CUD161" s="13"/>
      <c r="CUE161" s="13"/>
      <c r="CUF161" s="13"/>
      <c r="CUG161" s="13"/>
      <c r="CUH161" s="13"/>
      <c r="CUI161" s="13"/>
      <c r="CUJ161" s="13"/>
      <c r="CUK161" s="13"/>
      <c r="CUL161" s="13"/>
      <c r="CUM161" s="13"/>
      <c r="CUN161" s="13"/>
      <c r="CUO161" s="13"/>
      <c r="CUP161" s="13"/>
      <c r="CUQ161" s="13"/>
      <c r="CUR161" s="13"/>
      <c r="CUS161" s="13"/>
      <c r="CUT161" s="13"/>
      <c r="CUU161" s="13"/>
      <c r="CUV161" s="13"/>
      <c r="CUW161" s="13"/>
      <c r="CUX161" s="13"/>
      <c r="CUY161" s="13"/>
      <c r="CUZ161" s="13"/>
      <c r="CVA161" s="13"/>
      <c r="CVB161" s="13"/>
      <c r="CVC161" s="13"/>
      <c r="CVD161" s="13"/>
      <c r="CVE161" s="13"/>
      <c r="CVF161" s="13"/>
      <c r="CVG161" s="13"/>
      <c r="CVH161" s="13"/>
      <c r="CVI161" s="13"/>
      <c r="CVJ161" s="13"/>
      <c r="CVK161" s="13"/>
      <c r="CVL161" s="13"/>
      <c r="CVM161" s="13"/>
      <c r="CVN161" s="13"/>
      <c r="CVO161" s="13"/>
      <c r="CVP161" s="13"/>
      <c r="CVQ161" s="13"/>
      <c r="CVR161" s="13"/>
      <c r="CVS161" s="13"/>
      <c r="CVT161" s="13"/>
      <c r="CVU161" s="13"/>
      <c r="CVV161" s="13"/>
      <c r="CVW161" s="13"/>
      <c r="CVX161" s="13"/>
      <c r="CVY161" s="13"/>
      <c r="CVZ161" s="13"/>
      <c r="CWA161" s="13"/>
      <c r="CWB161" s="13"/>
      <c r="CWC161" s="13"/>
      <c r="CWD161" s="13"/>
      <c r="CWE161" s="13"/>
      <c r="CWF161" s="13"/>
      <c r="CWG161" s="13"/>
      <c r="CWH161" s="13"/>
      <c r="CWI161" s="13"/>
      <c r="CWJ161" s="13"/>
      <c r="CWK161" s="13"/>
      <c r="CWL161" s="13"/>
      <c r="CWM161" s="13"/>
      <c r="CWN161" s="13"/>
      <c r="CWO161" s="13"/>
      <c r="CWP161" s="13"/>
      <c r="CWQ161" s="13"/>
      <c r="CWR161" s="13"/>
      <c r="CWS161" s="13"/>
      <c r="CWT161" s="13"/>
      <c r="CWU161" s="13"/>
      <c r="CWV161" s="13"/>
      <c r="CWW161" s="13"/>
      <c r="CWX161" s="13"/>
      <c r="CWY161" s="13"/>
      <c r="CWZ161" s="13"/>
      <c r="CXA161" s="13"/>
      <c r="CXB161" s="13"/>
      <c r="CXC161" s="13"/>
      <c r="CXD161" s="13"/>
      <c r="CXE161" s="13"/>
      <c r="CXF161" s="13"/>
      <c r="CXG161" s="13"/>
      <c r="CXH161" s="13"/>
      <c r="CXI161" s="13"/>
      <c r="CXJ161" s="13"/>
      <c r="CXK161" s="13"/>
      <c r="CXL161" s="13"/>
      <c r="CXM161" s="13"/>
      <c r="CXN161" s="13"/>
      <c r="CXO161" s="13"/>
      <c r="CXP161" s="13"/>
      <c r="CXQ161" s="13"/>
      <c r="CXR161" s="13"/>
      <c r="CXS161" s="13"/>
      <c r="CXT161" s="13"/>
      <c r="CXU161" s="13"/>
      <c r="CXV161" s="13"/>
      <c r="CXW161" s="13"/>
      <c r="CXX161" s="13"/>
      <c r="CXY161" s="13"/>
      <c r="CXZ161" s="13"/>
      <c r="CYA161" s="13"/>
      <c r="CYB161" s="13"/>
      <c r="CYC161" s="13"/>
      <c r="CYD161" s="13"/>
      <c r="CYE161" s="13"/>
      <c r="CYF161" s="13"/>
      <c r="CYG161" s="13"/>
      <c r="CYH161" s="13"/>
      <c r="CYI161" s="13"/>
      <c r="CYJ161" s="13"/>
      <c r="CYK161" s="13"/>
      <c r="CYL161" s="13"/>
      <c r="CYM161" s="13"/>
      <c r="CYN161" s="13"/>
      <c r="CYO161" s="13"/>
      <c r="CYP161" s="13"/>
      <c r="CYQ161" s="13"/>
      <c r="CYR161" s="13"/>
      <c r="CYS161" s="13"/>
      <c r="CYT161" s="13"/>
      <c r="CYU161" s="13"/>
      <c r="CYV161" s="13"/>
      <c r="CYW161" s="13"/>
      <c r="CYX161" s="13"/>
      <c r="CYY161" s="13"/>
      <c r="CYZ161" s="13"/>
      <c r="CZA161" s="13"/>
      <c r="CZB161" s="13"/>
      <c r="CZC161" s="13"/>
      <c r="CZD161" s="13"/>
      <c r="CZE161" s="13"/>
      <c r="CZF161" s="13"/>
      <c r="CZG161" s="13"/>
      <c r="CZH161" s="13"/>
      <c r="CZI161" s="13"/>
      <c r="CZJ161" s="13"/>
      <c r="CZK161" s="13"/>
      <c r="CZL161" s="13"/>
      <c r="CZM161" s="13"/>
      <c r="CZN161" s="13"/>
      <c r="CZO161" s="13"/>
      <c r="CZP161" s="13"/>
      <c r="CZQ161" s="13"/>
      <c r="CZR161" s="13"/>
      <c r="CZS161" s="13"/>
      <c r="CZT161" s="13"/>
      <c r="CZU161" s="13"/>
      <c r="CZV161" s="13"/>
      <c r="CZW161" s="13"/>
      <c r="CZX161" s="13"/>
      <c r="CZY161" s="13"/>
      <c r="CZZ161" s="13"/>
      <c r="DAA161" s="13"/>
      <c r="DAB161" s="13"/>
      <c r="DAC161" s="13"/>
      <c r="DAD161" s="13"/>
      <c r="DAE161" s="13"/>
      <c r="DAF161" s="13"/>
      <c r="DAG161" s="13"/>
      <c r="DAH161" s="13"/>
      <c r="DAI161" s="13"/>
      <c r="DAJ161" s="13"/>
      <c r="DAK161" s="13"/>
      <c r="DAL161" s="13"/>
      <c r="DAM161" s="13"/>
      <c r="DAN161" s="13"/>
      <c r="DAO161" s="13"/>
      <c r="DAP161" s="13"/>
      <c r="DAQ161" s="13"/>
      <c r="DAR161" s="13"/>
      <c r="DAS161" s="13"/>
      <c r="DAT161" s="13"/>
      <c r="DAU161" s="13"/>
      <c r="DAV161" s="13"/>
      <c r="DAW161" s="13"/>
      <c r="DAX161" s="13"/>
      <c r="DAY161" s="13"/>
      <c r="DAZ161" s="13"/>
      <c r="DBA161" s="13"/>
      <c r="DBB161" s="13"/>
      <c r="DBC161" s="13"/>
      <c r="DBD161" s="13"/>
      <c r="DBE161" s="13"/>
      <c r="DBF161" s="13"/>
      <c r="DBG161" s="13"/>
      <c r="DBH161" s="13"/>
      <c r="DBI161" s="13"/>
      <c r="DBJ161" s="13"/>
      <c r="DBK161" s="13"/>
      <c r="DBL161" s="13"/>
      <c r="DBM161" s="13"/>
      <c r="DBN161" s="13"/>
      <c r="DBO161" s="13"/>
      <c r="DBP161" s="13"/>
      <c r="DBQ161" s="13"/>
      <c r="DBR161" s="13"/>
      <c r="DBS161" s="13"/>
      <c r="DBT161" s="13"/>
      <c r="DBU161" s="13"/>
      <c r="DBV161" s="13"/>
      <c r="DBW161" s="13"/>
      <c r="DBX161" s="13"/>
      <c r="DBY161" s="13"/>
      <c r="DBZ161" s="13"/>
      <c r="DCA161" s="13"/>
      <c r="DCB161" s="13"/>
      <c r="DCC161" s="13"/>
      <c r="DCD161" s="13"/>
      <c r="DCE161" s="13"/>
      <c r="DCF161" s="13"/>
      <c r="DCG161" s="13"/>
      <c r="DCH161" s="13"/>
      <c r="DCI161" s="13"/>
      <c r="DCJ161" s="13"/>
      <c r="DCK161" s="13"/>
      <c r="DCL161" s="13"/>
      <c r="DCM161" s="13"/>
      <c r="DCN161" s="13"/>
      <c r="DCO161" s="13"/>
      <c r="DCP161" s="13"/>
      <c r="DCQ161" s="13"/>
      <c r="DCR161" s="13"/>
      <c r="DCS161" s="13"/>
      <c r="DCT161" s="13"/>
      <c r="DCU161" s="13"/>
      <c r="DCV161" s="13"/>
      <c r="DCW161" s="13"/>
      <c r="DCX161" s="13"/>
      <c r="DCY161" s="13"/>
      <c r="DCZ161" s="13"/>
      <c r="DDA161" s="13"/>
      <c r="DDB161" s="13"/>
      <c r="DDC161" s="13"/>
      <c r="DDD161" s="13"/>
      <c r="DDE161" s="13"/>
      <c r="DDF161" s="13"/>
      <c r="DDG161" s="13"/>
      <c r="DDH161" s="13"/>
      <c r="DDI161" s="13"/>
      <c r="DDJ161" s="13"/>
      <c r="DDK161" s="13"/>
      <c r="DDL161" s="13"/>
      <c r="DDM161" s="13"/>
      <c r="DDN161" s="13"/>
      <c r="DDO161" s="13"/>
      <c r="DDP161" s="13"/>
      <c r="DDQ161" s="13"/>
      <c r="DDR161" s="13"/>
      <c r="DDS161" s="13"/>
      <c r="DDT161" s="13"/>
      <c r="DDU161" s="13"/>
      <c r="DDV161" s="13"/>
      <c r="DDW161" s="13"/>
      <c r="DDX161" s="13"/>
      <c r="DDY161" s="13"/>
      <c r="DDZ161" s="13"/>
      <c r="DEA161" s="13"/>
      <c r="DEB161" s="13"/>
      <c r="DEC161" s="13"/>
      <c r="DED161" s="13"/>
      <c r="DEE161" s="13"/>
      <c r="DEF161" s="13"/>
      <c r="DEG161" s="13"/>
      <c r="DEH161" s="13"/>
      <c r="DEI161" s="13"/>
      <c r="DEJ161" s="13"/>
      <c r="DEK161" s="13"/>
      <c r="DEL161" s="13"/>
      <c r="DEM161" s="13"/>
      <c r="DEN161" s="13"/>
      <c r="DEO161" s="13"/>
      <c r="DEP161" s="13"/>
      <c r="DEQ161" s="13"/>
      <c r="DER161" s="13"/>
      <c r="DES161" s="13"/>
      <c r="DET161" s="13"/>
      <c r="DEU161" s="13"/>
      <c r="DEV161" s="13"/>
      <c r="DEW161" s="13"/>
      <c r="DEX161" s="13"/>
      <c r="DEY161" s="13"/>
      <c r="DEZ161" s="13"/>
      <c r="DFA161" s="13"/>
      <c r="DFB161" s="13"/>
      <c r="DFC161" s="13"/>
      <c r="DFD161" s="13"/>
      <c r="DFE161" s="13"/>
      <c r="DFF161" s="13"/>
      <c r="DFG161" s="13"/>
      <c r="DFH161" s="13"/>
      <c r="DFI161" s="13"/>
      <c r="DFJ161" s="13"/>
      <c r="DFK161" s="13"/>
      <c r="DFL161" s="13"/>
      <c r="DFM161" s="13"/>
      <c r="DFN161" s="13"/>
      <c r="DFO161" s="13"/>
      <c r="DFP161" s="13"/>
      <c r="DFQ161" s="13"/>
      <c r="DFR161" s="13"/>
      <c r="DFS161" s="13"/>
      <c r="DFT161" s="13"/>
      <c r="DFU161" s="13"/>
      <c r="DFV161" s="13"/>
      <c r="DFW161" s="13"/>
      <c r="DFX161" s="13"/>
      <c r="DFY161" s="13"/>
      <c r="DFZ161" s="13"/>
      <c r="DGA161" s="13"/>
      <c r="DGB161" s="13"/>
      <c r="DGC161" s="13"/>
      <c r="DGD161" s="13"/>
      <c r="DGE161" s="13"/>
      <c r="DGF161" s="13"/>
      <c r="DGG161" s="13"/>
      <c r="DGH161" s="13"/>
      <c r="DGI161" s="13"/>
      <c r="DGJ161" s="13"/>
      <c r="DGK161" s="13"/>
      <c r="DGL161" s="13"/>
      <c r="DGM161" s="13"/>
      <c r="DGN161" s="13"/>
      <c r="DGO161" s="13"/>
      <c r="DGP161" s="13"/>
      <c r="DGQ161" s="13"/>
      <c r="DGR161" s="13"/>
      <c r="DGS161" s="13"/>
      <c r="DGT161" s="13"/>
      <c r="DGU161" s="13"/>
      <c r="DGV161" s="13"/>
      <c r="DGW161" s="13"/>
      <c r="DGX161" s="13"/>
      <c r="DGY161" s="13"/>
      <c r="DGZ161" s="13"/>
      <c r="DHA161" s="13"/>
      <c r="DHB161" s="13"/>
      <c r="DHC161" s="13"/>
      <c r="DHD161" s="13"/>
      <c r="DHE161" s="13"/>
      <c r="DHF161" s="13"/>
      <c r="DHG161" s="13"/>
      <c r="DHH161" s="13"/>
      <c r="DHI161" s="13"/>
      <c r="DHJ161" s="13"/>
      <c r="DHK161" s="13"/>
      <c r="DHL161" s="13"/>
      <c r="DHM161" s="13"/>
      <c r="DHN161" s="13"/>
      <c r="DHO161" s="13"/>
      <c r="DHP161" s="13"/>
      <c r="DHQ161" s="13"/>
      <c r="DHR161" s="13"/>
      <c r="DHS161" s="13"/>
      <c r="DHT161" s="13"/>
      <c r="DHU161" s="13"/>
      <c r="DHV161" s="13"/>
      <c r="DHW161" s="13"/>
      <c r="DHX161" s="13"/>
      <c r="DHY161" s="13"/>
      <c r="DHZ161" s="13"/>
      <c r="DIA161" s="13"/>
      <c r="DIB161" s="13"/>
      <c r="DIC161" s="13"/>
      <c r="DID161" s="13"/>
      <c r="DIE161" s="13"/>
      <c r="DIF161" s="13"/>
      <c r="DIG161" s="13"/>
      <c r="DIH161" s="13"/>
      <c r="DII161" s="13"/>
      <c r="DIJ161" s="13"/>
      <c r="DIK161" s="13"/>
      <c r="DIL161" s="13"/>
      <c r="DIM161" s="13"/>
      <c r="DIN161" s="13"/>
      <c r="DIO161" s="13"/>
      <c r="DIP161" s="13"/>
      <c r="DIQ161" s="13"/>
      <c r="DIR161" s="13"/>
      <c r="DIS161" s="13"/>
      <c r="DIT161" s="13"/>
      <c r="DIU161" s="13"/>
      <c r="DIV161" s="13"/>
      <c r="DIW161" s="13"/>
      <c r="DIX161" s="13"/>
      <c r="DIY161" s="13"/>
      <c r="DIZ161" s="13"/>
      <c r="DJA161" s="13"/>
      <c r="DJB161" s="13"/>
      <c r="DJC161" s="13"/>
      <c r="DJD161" s="13"/>
      <c r="DJE161" s="13"/>
      <c r="DJF161" s="13"/>
      <c r="DJG161" s="13"/>
      <c r="DJH161" s="13"/>
      <c r="DJI161" s="13"/>
      <c r="DJJ161" s="13"/>
      <c r="DJK161" s="13"/>
      <c r="DJL161" s="13"/>
      <c r="DJM161" s="13"/>
      <c r="DJN161" s="13"/>
      <c r="DJO161" s="13"/>
      <c r="DJP161" s="13"/>
      <c r="DJQ161" s="13"/>
      <c r="DJR161" s="13"/>
      <c r="DJS161" s="13"/>
      <c r="DJT161" s="13"/>
      <c r="DJU161" s="13"/>
      <c r="DJV161" s="13"/>
      <c r="DJW161" s="13"/>
      <c r="DJX161" s="13"/>
      <c r="DJY161" s="13"/>
      <c r="DJZ161" s="13"/>
      <c r="DKA161" s="13"/>
      <c r="DKB161" s="13"/>
      <c r="DKC161" s="13"/>
      <c r="DKD161" s="13"/>
      <c r="DKE161" s="13"/>
      <c r="DKF161" s="13"/>
      <c r="DKG161" s="13"/>
      <c r="DKH161" s="13"/>
      <c r="DKI161" s="13"/>
      <c r="DKJ161" s="13"/>
      <c r="DKK161" s="13"/>
      <c r="DKL161" s="13"/>
      <c r="DKM161" s="13"/>
      <c r="DKN161" s="13"/>
      <c r="DKO161" s="13"/>
      <c r="DKP161" s="13"/>
      <c r="DKQ161" s="13"/>
      <c r="DKR161" s="13"/>
      <c r="DKS161" s="13"/>
      <c r="DKT161" s="13"/>
      <c r="DKU161" s="13"/>
      <c r="DKV161" s="13"/>
      <c r="DKW161" s="13"/>
      <c r="DKX161" s="13"/>
      <c r="DKY161" s="13"/>
      <c r="DKZ161" s="13"/>
      <c r="DLA161" s="13"/>
      <c r="DLB161" s="13"/>
      <c r="DLC161" s="13"/>
      <c r="DLD161" s="13"/>
      <c r="DLE161" s="13"/>
      <c r="DLF161" s="13"/>
      <c r="DLG161" s="13"/>
      <c r="DLH161" s="13"/>
      <c r="DLI161" s="13"/>
      <c r="DLJ161" s="13"/>
      <c r="DLK161" s="13"/>
      <c r="DLL161" s="13"/>
      <c r="DLM161" s="13"/>
      <c r="DLN161" s="13"/>
      <c r="DLO161" s="13"/>
      <c r="DLP161" s="13"/>
      <c r="DLQ161" s="13"/>
      <c r="DLR161" s="13"/>
      <c r="DLS161" s="13"/>
      <c r="DLT161" s="13"/>
      <c r="DLU161" s="13"/>
      <c r="DLV161" s="13"/>
      <c r="DLW161" s="13"/>
      <c r="DLX161" s="13"/>
      <c r="DLY161" s="13"/>
      <c r="DLZ161" s="13"/>
      <c r="DMA161" s="13"/>
      <c r="DMB161" s="13"/>
      <c r="DMC161" s="13"/>
      <c r="DMD161" s="13"/>
      <c r="DME161" s="13"/>
      <c r="DMF161" s="13"/>
      <c r="DMG161" s="13"/>
      <c r="DMH161" s="13"/>
      <c r="DMI161" s="13"/>
      <c r="DMJ161" s="13"/>
      <c r="DMK161" s="13"/>
      <c r="DML161" s="13"/>
      <c r="DMM161" s="13"/>
      <c r="DMN161" s="13"/>
      <c r="DMO161" s="13"/>
      <c r="DMP161" s="13"/>
      <c r="DMQ161" s="13"/>
      <c r="DMR161" s="13"/>
      <c r="DMS161" s="13"/>
      <c r="DMT161" s="13"/>
      <c r="DMU161" s="13"/>
      <c r="DMV161" s="13"/>
      <c r="DMW161" s="13"/>
      <c r="DMX161" s="13"/>
      <c r="DMY161" s="13"/>
      <c r="DMZ161" s="13"/>
      <c r="DNA161" s="13"/>
      <c r="DNB161" s="13"/>
      <c r="DNC161" s="13"/>
      <c r="DND161" s="13"/>
      <c r="DNE161" s="13"/>
      <c r="DNF161" s="13"/>
      <c r="DNG161" s="13"/>
      <c r="DNH161" s="13"/>
      <c r="DNI161" s="13"/>
      <c r="DNJ161" s="13"/>
      <c r="DNK161" s="13"/>
      <c r="DNL161" s="13"/>
      <c r="DNM161" s="13"/>
      <c r="DNN161" s="13"/>
      <c r="DNO161" s="13"/>
      <c r="DNP161" s="13"/>
      <c r="DNQ161" s="13"/>
      <c r="DNR161" s="13"/>
      <c r="DNS161" s="13"/>
      <c r="DNT161" s="13"/>
      <c r="DNU161" s="13"/>
      <c r="DNV161" s="13"/>
      <c r="DNW161" s="13"/>
      <c r="DNX161" s="13"/>
      <c r="DNY161" s="13"/>
      <c r="DNZ161" s="13"/>
      <c r="DOA161" s="13"/>
      <c r="DOB161" s="13"/>
      <c r="DOC161" s="13"/>
      <c r="DOD161" s="13"/>
      <c r="DOE161" s="13"/>
      <c r="DOF161" s="13"/>
      <c r="DOG161" s="13"/>
      <c r="DOH161" s="13"/>
      <c r="DOI161" s="13"/>
      <c r="DOJ161" s="13"/>
      <c r="DOK161" s="13"/>
      <c r="DOL161" s="13"/>
      <c r="DOM161" s="13"/>
      <c r="DON161" s="13"/>
      <c r="DOO161" s="13"/>
      <c r="DOP161" s="13"/>
      <c r="DOQ161" s="13"/>
      <c r="DOR161" s="13"/>
      <c r="DOS161" s="13"/>
      <c r="DOT161" s="13"/>
      <c r="DOU161" s="13"/>
      <c r="DOV161" s="13"/>
      <c r="DOW161" s="13"/>
      <c r="DOX161" s="13"/>
      <c r="DOY161" s="13"/>
      <c r="DOZ161" s="13"/>
      <c r="DPA161" s="13"/>
      <c r="DPB161" s="13"/>
      <c r="DPC161" s="13"/>
      <c r="DPD161" s="13"/>
      <c r="DPE161" s="13"/>
      <c r="DPF161" s="13"/>
      <c r="DPG161" s="13"/>
      <c r="DPH161" s="13"/>
      <c r="DPI161" s="13"/>
      <c r="DPJ161" s="13"/>
      <c r="DPK161" s="13"/>
      <c r="DPL161" s="13"/>
      <c r="DPM161" s="13"/>
      <c r="DPN161" s="13"/>
      <c r="DPO161" s="13"/>
      <c r="DPP161" s="13"/>
      <c r="DPQ161" s="13"/>
      <c r="DPR161" s="13"/>
      <c r="DPS161" s="13"/>
      <c r="DPT161" s="13"/>
      <c r="DPU161" s="13"/>
      <c r="DPV161" s="13"/>
      <c r="DPW161" s="13"/>
      <c r="DPX161" s="13"/>
      <c r="DPY161" s="13"/>
      <c r="DPZ161" s="13"/>
      <c r="DQA161" s="13"/>
      <c r="DQB161" s="13"/>
      <c r="DQC161" s="13"/>
      <c r="DQD161" s="13"/>
      <c r="DQE161" s="13"/>
      <c r="DQF161" s="13"/>
      <c r="DQG161" s="13"/>
      <c r="DQH161" s="13"/>
      <c r="DQI161" s="13"/>
      <c r="DQJ161" s="13"/>
      <c r="DQK161" s="13"/>
      <c r="DQL161" s="13"/>
      <c r="DQM161" s="13"/>
      <c r="DQN161" s="13"/>
      <c r="DQO161" s="13"/>
      <c r="DQP161" s="13"/>
      <c r="DQQ161" s="13"/>
      <c r="DQR161" s="13"/>
      <c r="DQS161" s="13"/>
      <c r="DQT161" s="13"/>
      <c r="DQU161" s="13"/>
      <c r="DQV161" s="13"/>
      <c r="DQW161" s="13"/>
      <c r="DQX161" s="13"/>
      <c r="DQY161" s="13"/>
      <c r="DQZ161" s="13"/>
      <c r="DRA161" s="13"/>
      <c r="DRB161" s="13"/>
      <c r="DRC161" s="13"/>
      <c r="DRD161" s="13"/>
      <c r="DRE161" s="13"/>
      <c r="DRF161" s="13"/>
      <c r="DRG161" s="13"/>
      <c r="DRH161" s="13"/>
      <c r="DRI161" s="13"/>
      <c r="DRJ161" s="13"/>
      <c r="DRK161" s="13"/>
      <c r="DRL161" s="13"/>
      <c r="DRM161" s="13"/>
      <c r="DRN161" s="13"/>
      <c r="DRO161" s="13"/>
      <c r="DRP161" s="13"/>
      <c r="DRQ161" s="13"/>
      <c r="DRR161" s="13"/>
      <c r="DRS161" s="13"/>
      <c r="DRT161" s="13"/>
      <c r="DRU161" s="13"/>
      <c r="DRV161" s="13"/>
      <c r="DRW161" s="13"/>
      <c r="DRX161" s="13"/>
      <c r="DRY161" s="13"/>
      <c r="DRZ161" s="13"/>
      <c r="DSA161" s="13"/>
      <c r="DSB161" s="13"/>
      <c r="DSC161" s="13"/>
      <c r="DSD161" s="13"/>
      <c r="DSE161" s="13"/>
      <c r="DSF161" s="13"/>
      <c r="DSG161" s="13"/>
      <c r="DSH161" s="13"/>
      <c r="DSI161" s="13"/>
      <c r="DSJ161" s="13"/>
      <c r="DSK161" s="13"/>
      <c r="DSL161" s="13"/>
      <c r="DSM161" s="13"/>
      <c r="DSN161" s="13"/>
      <c r="DSO161" s="13"/>
      <c r="DSP161" s="13"/>
      <c r="DSQ161" s="13"/>
      <c r="DSR161" s="13"/>
      <c r="DSS161" s="13"/>
      <c r="DST161" s="13"/>
      <c r="DSU161" s="13"/>
      <c r="DSV161" s="13"/>
      <c r="DSW161" s="13"/>
      <c r="DSX161" s="13"/>
      <c r="DSY161" s="13"/>
      <c r="DSZ161" s="13"/>
      <c r="DTA161" s="13"/>
      <c r="DTB161" s="13"/>
      <c r="DTC161" s="13"/>
      <c r="DTD161" s="13"/>
      <c r="DTE161" s="13"/>
      <c r="DTF161" s="13"/>
      <c r="DTG161" s="13"/>
      <c r="DTH161" s="13"/>
      <c r="DTI161" s="13"/>
      <c r="DTJ161" s="13"/>
      <c r="DTK161" s="13"/>
      <c r="DTL161" s="13"/>
      <c r="DTM161" s="13"/>
      <c r="DTN161" s="13"/>
      <c r="DTO161" s="13"/>
      <c r="DTP161" s="13"/>
      <c r="DTQ161" s="13"/>
      <c r="DTR161" s="13"/>
      <c r="DTS161" s="13"/>
      <c r="DTT161" s="13"/>
      <c r="DTU161" s="13"/>
      <c r="DTV161" s="13"/>
      <c r="DTW161" s="13"/>
      <c r="DTX161" s="13"/>
      <c r="DTY161" s="13"/>
      <c r="DTZ161" s="13"/>
      <c r="DUA161" s="13"/>
      <c r="DUB161" s="13"/>
      <c r="DUC161" s="13"/>
      <c r="DUD161" s="13"/>
      <c r="DUE161" s="13"/>
      <c r="DUF161" s="13"/>
      <c r="DUG161" s="13"/>
      <c r="DUH161" s="13"/>
      <c r="DUI161" s="13"/>
      <c r="DUJ161" s="13"/>
      <c r="DUK161" s="13"/>
      <c r="DUL161" s="13"/>
      <c r="DUM161" s="13"/>
      <c r="DUN161" s="13"/>
      <c r="DUO161" s="13"/>
      <c r="DUP161" s="13"/>
      <c r="DUQ161" s="13"/>
      <c r="DUR161" s="13"/>
      <c r="DUS161" s="13"/>
      <c r="DUT161" s="13"/>
      <c r="DUU161" s="13"/>
      <c r="DUV161" s="13"/>
      <c r="DUW161" s="13"/>
      <c r="DUX161" s="13"/>
      <c r="DUY161" s="13"/>
      <c r="DUZ161" s="13"/>
      <c r="DVA161" s="13"/>
      <c r="DVB161" s="13"/>
      <c r="DVC161" s="13"/>
      <c r="DVD161" s="13"/>
      <c r="DVE161" s="13"/>
      <c r="DVF161" s="13"/>
      <c r="DVG161" s="13"/>
      <c r="DVH161" s="13"/>
      <c r="DVI161" s="13"/>
      <c r="DVJ161" s="13"/>
      <c r="DVK161" s="13"/>
      <c r="DVL161" s="13"/>
      <c r="DVM161" s="13"/>
      <c r="DVN161" s="13"/>
      <c r="DVO161" s="13"/>
      <c r="DVP161" s="13"/>
      <c r="DVQ161" s="13"/>
      <c r="DVR161" s="13"/>
      <c r="DVS161" s="13"/>
      <c r="DVT161" s="13"/>
      <c r="DVU161" s="13"/>
      <c r="DVV161" s="13"/>
      <c r="DVW161" s="13"/>
      <c r="DVX161" s="13"/>
      <c r="DVY161" s="13"/>
      <c r="DVZ161" s="13"/>
      <c r="DWA161" s="13"/>
      <c r="DWB161" s="13"/>
      <c r="DWC161" s="13"/>
      <c r="DWD161" s="13"/>
      <c r="DWE161" s="13"/>
      <c r="DWF161" s="13"/>
      <c r="DWG161" s="13"/>
      <c r="DWH161" s="13"/>
      <c r="DWI161" s="13"/>
      <c r="DWJ161" s="13"/>
      <c r="DWK161" s="13"/>
      <c r="DWL161" s="13"/>
      <c r="DWM161" s="13"/>
      <c r="DWN161" s="13"/>
      <c r="DWO161" s="13"/>
      <c r="DWP161" s="13"/>
      <c r="DWQ161" s="13"/>
      <c r="DWR161" s="13"/>
      <c r="DWS161" s="13"/>
      <c r="DWT161" s="13"/>
      <c r="DWU161" s="13"/>
      <c r="DWV161" s="13"/>
      <c r="DWW161" s="13"/>
      <c r="DWX161" s="13"/>
      <c r="DWY161" s="13"/>
      <c r="DWZ161" s="13"/>
      <c r="DXA161" s="13"/>
      <c r="DXB161" s="13"/>
      <c r="DXC161" s="13"/>
      <c r="DXD161" s="13"/>
      <c r="DXE161" s="13"/>
      <c r="DXF161" s="13"/>
      <c r="DXG161" s="13"/>
      <c r="DXH161" s="13"/>
      <c r="DXI161" s="13"/>
      <c r="DXJ161" s="13"/>
      <c r="DXK161" s="13"/>
      <c r="DXL161" s="13"/>
      <c r="DXM161" s="13"/>
      <c r="DXN161" s="13"/>
      <c r="DXO161" s="13"/>
      <c r="DXP161" s="13"/>
      <c r="DXQ161" s="13"/>
      <c r="DXR161" s="13"/>
      <c r="DXS161" s="13"/>
      <c r="DXT161" s="13"/>
      <c r="DXU161" s="13"/>
      <c r="DXV161" s="13"/>
      <c r="DXW161" s="13"/>
      <c r="DXX161" s="13"/>
      <c r="DXY161" s="13"/>
      <c r="DXZ161" s="13"/>
      <c r="DYA161" s="13"/>
      <c r="DYB161" s="13"/>
      <c r="DYC161" s="13"/>
      <c r="DYD161" s="13"/>
      <c r="DYE161" s="13"/>
      <c r="DYF161" s="13"/>
      <c r="DYG161" s="13"/>
      <c r="DYH161" s="13"/>
      <c r="DYI161" s="13"/>
      <c r="DYJ161" s="13"/>
      <c r="DYK161" s="13"/>
      <c r="DYL161" s="13"/>
      <c r="DYM161" s="13"/>
      <c r="DYN161" s="13"/>
      <c r="DYO161" s="13"/>
      <c r="DYP161" s="13"/>
      <c r="DYQ161" s="13"/>
      <c r="DYR161" s="13"/>
      <c r="DYS161" s="13"/>
      <c r="DYT161" s="13"/>
      <c r="DYU161" s="13"/>
      <c r="DYV161" s="13"/>
      <c r="DYW161" s="13"/>
      <c r="DYX161" s="13"/>
      <c r="DYY161" s="13"/>
      <c r="DYZ161" s="13"/>
      <c r="DZA161" s="13"/>
      <c r="DZB161" s="13"/>
      <c r="DZC161" s="13"/>
      <c r="DZD161" s="13"/>
      <c r="DZE161" s="13"/>
      <c r="DZF161" s="13"/>
      <c r="DZG161" s="13"/>
      <c r="DZH161" s="13"/>
      <c r="DZI161" s="13"/>
      <c r="DZJ161" s="13"/>
      <c r="DZK161" s="13"/>
      <c r="DZL161" s="13"/>
      <c r="DZM161" s="13"/>
      <c r="DZN161" s="13"/>
      <c r="DZO161" s="13"/>
      <c r="DZP161" s="13"/>
      <c r="DZQ161" s="13"/>
      <c r="DZR161" s="13"/>
      <c r="DZS161" s="13"/>
      <c r="DZT161" s="13"/>
      <c r="DZU161" s="13"/>
      <c r="DZV161" s="13"/>
      <c r="DZW161" s="13"/>
      <c r="DZX161" s="13"/>
      <c r="DZY161" s="13"/>
      <c r="DZZ161" s="13"/>
      <c r="EAA161" s="13"/>
      <c r="EAB161" s="13"/>
      <c r="EAC161" s="13"/>
      <c r="EAD161" s="13"/>
      <c r="EAE161" s="13"/>
      <c r="EAF161" s="13"/>
      <c r="EAG161" s="13"/>
      <c r="EAH161" s="13"/>
      <c r="EAI161" s="13"/>
      <c r="EAJ161" s="13"/>
      <c r="EAK161" s="13"/>
      <c r="EAL161" s="13"/>
      <c r="EAM161" s="13"/>
      <c r="EAN161" s="13"/>
      <c r="EAO161" s="13"/>
      <c r="EAP161" s="13"/>
      <c r="EAQ161" s="13"/>
      <c r="EAR161" s="13"/>
      <c r="EAS161" s="13"/>
      <c r="EAT161" s="13"/>
      <c r="EAU161" s="13"/>
      <c r="EAV161" s="13"/>
      <c r="EAW161" s="13"/>
      <c r="EAX161" s="13"/>
      <c r="EAY161" s="13"/>
      <c r="EAZ161" s="13"/>
      <c r="EBA161" s="13"/>
      <c r="EBB161" s="13"/>
      <c r="EBC161" s="13"/>
      <c r="EBD161" s="13"/>
      <c r="EBE161" s="13"/>
      <c r="EBF161" s="13"/>
      <c r="EBG161" s="13"/>
      <c r="EBH161" s="13"/>
      <c r="EBI161" s="13"/>
      <c r="EBJ161" s="13"/>
      <c r="EBK161" s="13"/>
      <c r="EBL161" s="13"/>
      <c r="EBM161" s="13"/>
      <c r="EBN161" s="13"/>
      <c r="EBO161" s="13"/>
      <c r="EBP161" s="13"/>
      <c r="EBQ161" s="13"/>
      <c r="EBR161" s="13"/>
      <c r="EBS161" s="13"/>
      <c r="EBT161" s="13"/>
      <c r="EBU161" s="13"/>
      <c r="EBV161" s="13"/>
      <c r="EBW161" s="13"/>
      <c r="EBX161" s="13"/>
      <c r="EBY161" s="13"/>
      <c r="EBZ161" s="13"/>
      <c r="ECA161" s="13"/>
      <c r="ECB161" s="13"/>
      <c r="ECC161" s="13"/>
      <c r="ECD161" s="13"/>
      <c r="ECE161" s="13"/>
      <c r="ECF161" s="13"/>
      <c r="ECG161" s="13"/>
      <c r="ECH161" s="13"/>
      <c r="ECI161" s="13"/>
      <c r="ECJ161" s="13"/>
      <c r="ECK161" s="13"/>
      <c r="ECL161" s="13"/>
      <c r="ECM161" s="13"/>
      <c r="ECN161" s="13"/>
      <c r="ECO161" s="13"/>
      <c r="ECP161" s="13"/>
      <c r="ECQ161" s="13"/>
      <c r="ECR161" s="13"/>
      <c r="ECS161" s="13"/>
      <c r="ECT161" s="13"/>
      <c r="ECU161" s="13"/>
      <c r="ECV161" s="13"/>
      <c r="ECW161" s="13"/>
      <c r="ECX161" s="13"/>
      <c r="ECY161" s="13"/>
      <c r="ECZ161" s="13"/>
      <c r="EDA161" s="13"/>
      <c r="EDB161" s="13"/>
      <c r="EDC161" s="13"/>
      <c r="EDD161" s="13"/>
      <c r="EDE161" s="13"/>
      <c r="EDF161" s="13"/>
      <c r="EDG161" s="13"/>
      <c r="EDH161" s="13"/>
      <c r="EDI161" s="13"/>
      <c r="EDJ161" s="13"/>
      <c r="EDK161" s="13"/>
      <c r="EDL161" s="13"/>
      <c r="EDM161" s="13"/>
      <c r="EDN161" s="13"/>
      <c r="EDO161" s="13"/>
      <c r="EDP161" s="13"/>
      <c r="EDQ161" s="13"/>
      <c r="EDR161" s="13"/>
      <c r="EDS161" s="13"/>
      <c r="EDT161" s="13"/>
      <c r="EDU161" s="13"/>
      <c r="EDV161" s="13"/>
      <c r="EDW161" s="13"/>
      <c r="EDX161" s="13"/>
      <c r="EDY161" s="13"/>
      <c r="EDZ161" s="13"/>
      <c r="EEA161" s="13"/>
      <c r="EEB161" s="13"/>
      <c r="EEC161" s="13"/>
      <c r="EED161" s="13"/>
      <c r="EEE161" s="13"/>
      <c r="EEF161" s="13"/>
      <c r="EEG161" s="13"/>
      <c r="EEH161" s="13"/>
      <c r="EEI161" s="13"/>
      <c r="EEJ161" s="13"/>
      <c r="EEK161" s="13"/>
      <c r="EEL161" s="13"/>
      <c r="EEM161" s="13"/>
      <c r="EEN161" s="13"/>
      <c r="EEO161" s="13"/>
      <c r="EEP161" s="13"/>
      <c r="EEQ161" s="13"/>
      <c r="EER161" s="13"/>
      <c r="EES161" s="13"/>
      <c r="EET161" s="13"/>
      <c r="EEU161" s="13"/>
      <c r="EEV161" s="13"/>
      <c r="EEW161" s="13"/>
      <c r="EEX161" s="13"/>
      <c r="EEY161" s="13"/>
      <c r="EEZ161" s="13"/>
      <c r="EFA161" s="13"/>
      <c r="EFB161" s="13"/>
      <c r="EFC161" s="13"/>
      <c r="EFD161" s="13"/>
      <c r="EFE161" s="13"/>
      <c r="EFF161" s="13"/>
      <c r="EFG161" s="13"/>
      <c r="EFH161" s="13"/>
      <c r="EFI161" s="13"/>
      <c r="EFJ161" s="13"/>
      <c r="EFK161" s="13"/>
      <c r="EFL161" s="13"/>
      <c r="EFM161" s="13"/>
      <c r="EFN161" s="13"/>
      <c r="EFO161" s="13"/>
      <c r="EFP161" s="13"/>
      <c r="EFQ161" s="13"/>
      <c r="EFR161" s="13"/>
      <c r="EFS161" s="13"/>
      <c r="EFT161" s="13"/>
      <c r="EFU161" s="13"/>
      <c r="EFV161" s="13"/>
      <c r="EFW161" s="13"/>
      <c r="EFX161" s="13"/>
      <c r="EFY161" s="13"/>
      <c r="EFZ161" s="13"/>
      <c r="EGA161" s="13"/>
      <c r="EGB161" s="13"/>
      <c r="EGC161" s="13"/>
      <c r="EGD161" s="13"/>
      <c r="EGE161" s="13"/>
      <c r="EGF161" s="13"/>
      <c r="EGG161" s="13"/>
      <c r="EGH161" s="13"/>
      <c r="EGI161" s="13"/>
      <c r="EGJ161" s="13"/>
      <c r="EGK161" s="13"/>
      <c r="EGL161" s="13"/>
      <c r="EGM161" s="13"/>
      <c r="EGN161" s="13"/>
      <c r="EGO161" s="13"/>
      <c r="EGP161" s="13"/>
      <c r="EGQ161" s="13"/>
      <c r="EGR161" s="13"/>
      <c r="EGS161" s="13"/>
      <c r="EGT161" s="13"/>
      <c r="EGU161" s="13"/>
      <c r="EGV161" s="13"/>
      <c r="EGW161" s="13"/>
      <c r="EGX161" s="13"/>
      <c r="EGY161" s="13"/>
      <c r="EGZ161" s="13"/>
      <c r="EHA161" s="13"/>
      <c r="EHB161" s="13"/>
      <c r="EHC161" s="13"/>
      <c r="EHD161" s="13"/>
      <c r="EHE161" s="13"/>
      <c r="EHF161" s="13"/>
      <c r="EHG161" s="13"/>
      <c r="EHH161" s="13"/>
      <c r="EHI161" s="13"/>
      <c r="EHJ161" s="13"/>
      <c r="EHK161" s="13"/>
      <c r="EHL161" s="13"/>
      <c r="EHM161" s="13"/>
      <c r="EHN161" s="13"/>
      <c r="EHO161" s="13"/>
      <c r="EHP161" s="13"/>
      <c r="EHQ161" s="13"/>
      <c r="EHR161" s="13"/>
      <c r="EHS161" s="13"/>
      <c r="EHT161" s="13"/>
      <c r="EHU161" s="13"/>
      <c r="EHV161" s="13"/>
      <c r="EHW161" s="13"/>
      <c r="EHX161" s="13"/>
      <c r="EHY161" s="13"/>
      <c r="EHZ161" s="13"/>
      <c r="EIA161" s="13"/>
      <c r="EIB161" s="13"/>
      <c r="EIC161" s="13"/>
      <c r="EID161" s="13"/>
      <c r="EIE161" s="13"/>
      <c r="EIF161" s="13"/>
      <c r="EIG161" s="13"/>
      <c r="EIH161" s="13"/>
      <c r="EII161" s="13"/>
      <c r="EIJ161" s="13"/>
      <c r="EIK161" s="13"/>
      <c r="EIL161" s="13"/>
    </row>
    <row r="162" spans="1:3626" customFormat="1" ht="21.75" customHeight="1" thickBot="1" x14ac:dyDescent="0.3">
      <c r="A162" s="66" t="s">
        <v>289</v>
      </c>
      <c r="B162" s="147"/>
      <c r="C162" s="147"/>
      <c r="D162" s="147"/>
      <c r="E162" s="304"/>
      <c r="F162" s="304"/>
      <c r="G162" s="148">
        <f>G156+G161</f>
        <v>7920.77</v>
      </c>
      <c r="H162" s="70"/>
      <c r="I162" s="70"/>
      <c r="J162" s="161">
        <f>SUM(J156:J161)</f>
        <v>7920.77</v>
      </c>
      <c r="K162" s="185"/>
      <c r="L162" s="70"/>
      <c r="M162" s="70"/>
      <c r="N162" s="262">
        <f>N156+L161-M161</f>
        <v>8420.77</v>
      </c>
    </row>
    <row r="163" spans="1:3626" s="7" customFormat="1" x14ac:dyDescent="0.25">
      <c r="A163" s="20" t="s">
        <v>105</v>
      </c>
      <c r="B163" s="84"/>
      <c r="C163" s="84"/>
      <c r="D163" s="84"/>
      <c r="E163" s="84"/>
      <c r="F163" s="84"/>
      <c r="G163" s="84"/>
      <c r="H163" s="150"/>
      <c r="I163" s="150"/>
      <c r="J163" s="150"/>
      <c r="K163" s="196"/>
      <c r="L163" s="150"/>
      <c r="M163" s="150"/>
      <c r="N163" s="260"/>
    </row>
    <row r="164" spans="1:3626" customFormat="1" x14ac:dyDescent="0.25">
      <c r="A164" s="9" t="s">
        <v>269</v>
      </c>
      <c r="B164" s="91"/>
      <c r="C164" s="91"/>
      <c r="D164" s="91"/>
      <c r="E164" s="91"/>
      <c r="F164" s="91"/>
      <c r="G164" s="91">
        <f>J169</f>
        <v>11784.73</v>
      </c>
      <c r="H164" s="108"/>
      <c r="I164" s="108"/>
      <c r="J164" s="132">
        <v>11784.73</v>
      </c>
      <c r="K164" s="198"/>
      <c r="L164" s="108"/>
      <c r="M164" s="108"/>
      <c r="N164" s="253">
        <v>11784.73</v>
      </c>
    </row>
    <row r="165" spans="1:3626" customFormat="1" x14ac:dyDescent="0.25">
      <c r="A165" s="22" t="s">
        <v>106</v>
      </c>
      <c r="B165" s="155"/>
      <c r="C165" s="155"/>
      <c r="D165" s="155"/>
      <c r="E165" s="155"/>
      <c r="F165" s="155"/>
      <c r="G165" s="155"/>
      <c r="H165" s="99"/>
      <c r="I165" s="99"/>
      <c r="J165" s="99"/>
      <c r="K165" s="192"/>
      <c r="L165" s="99"/>
      <c r="M165" s="99"/>
      <c r="N165" s="263"/>
    </row>
    <row r="166" spans="1:3626" customFormat="1" x14ac:dyDescent="0.25">
      <c r="A166" s="8" t="s">
        <v>3</v>
      </c>
      <c r="B166" s="68"/>
      <c r="C166" s="68"/>
      <c r="D166" s="68"/>
      <c r="E166" s="68"/>
      <c r="F166" s="68"/>
      <c r="G166" s="68"/>
      <c r="H166" s="90"/>
      <c r="I166" s="90"/>
      <c r="J166" s="90"/>
      <c r="K166" s="188"/>
      <c r="L166" s="90"/>
      <c r="M166" s="90"/>
      <c r="N166" s="246"/>
    </row>
    <row r="167" spans="1:3626" customFormat="1" ht="18.75" thickBot="1" x14ac:dyDescent="0.3">
      <c r="A167" s="11"/>
      <c r="B167" s="113"/>
      <c r="C167" s="113"/>
      <c r="D167" s="113"/>
      <c r="E167" s="113"/>
      <c r="F167" s="113"/>
      <c r="G167" s="113"/>
      <c r="H167" s="105"/>
      <c r="I167" s="105"/>
      <c r="J167" s="105"/>
      <c r="K167" s="183"/>
      <c r="L167" s="105"/>
      <c r="M167" s="105"/>
      <c r="N167" s="248"/>
    </row>
    <row r="168" spans="1:3626" s="13" customFormat="1" ht="17.25" customHeight="1" thickTop="1" thickBot="1" x14ac:dyDescent="0.3">
      <c r="A168" s="15" t="s">
        <v>107</v>
      </c>
      <c r="B168" s="115">
        <f>SUM(B165:B166)</f>
        <v>0</v>
      </c>
      <c r="C168" s="115"/>
      <c r="D168" s="115">
        <f>SUM(D165:D166)</f>
        <v>0</v>
      </c>
      <c r="E168" s="115"/>
      <c r="F168" s="115"/>
      <c r="G168" s="115">
        <f>B168-D168</f>
        <v>0</v>
      </c>
      <c r="H168" s="127">
        <v>0</v>
      </c>
      <c r="I168" s="127">
        <v>0</v>
      </c>
      <c r="J168" s="127">
        <v>0</v>
      </c>
      <c r="K168" s="184"/>
      <c r="L168" s="127">
        <v>0</v>
      </c>
      <c r="M168" s="127">
        <v>0</v>
      </c>
      <c r="N168" s="251">
        <v>0</v>
      </c>
    </row>
    <row r="169" spans="1:3626" customFormat="1" ht="17.25" customHeight="1" thickBot="1" x14ac:dyDescent="0.3">
      <c r="A169" s="66" t="s">
        <v>291</v>
      </c>
      <c r="B169" s="147"/>
      <c r="C169" s="147"/>
      <c r="D169" s="147"/>
      <c r="E169" s="304"/>
      <c r="F169" s="304"/>
      <c r="G169" s="148">
        <f>G164+G168</f>
        <v>11784.73</v>
      </c>
      <c r="H169" s="70"/>
      <c r="I169" s="70"/>
      <c r="J169" s="161">
        <v>11784.73</v>
      </c>
      <c r="K169" s="199"/>
      <c r="L169" s="70"/>
      <c r="M169" s="70"/>
      <c r="N169" s="262">
        <v>11784.73</v>
      </c>
    </row>
    <row r="170" spans="1:3626" s="7" customFormat="1" x14ac:dyDescent="0.25">
      <c r="A170" s="6" t="s">
        <v>108</v>
      </c>
      <c r="B170" s="84"/>
      <c r="C170" s="84"/>
      <c r="D170" s="84"/>
      <c r="E170" s="84"/>
      <c r="F170" s="84"/>
      <c r="G170" s="84"/>
      <c r="H170" s="87"/>
      <c r="I170" s="87"/>
      <c r="J170" s="87"/>
      <c r="K170" s="186"/>
      <c r="L170" s="87"/>
      <c r="M170" s="87"/>
      <c r="N170" s="240"/>
    </row>
    <row r="171" spans="1:3626" customFormat="1" x14ac:dyDescent="0.25">
      <c r="A171" s="9" t="s">
        <v>270</v>
      </c>
      <c r="B171" s="91"/>
      <c r="C171" s="91"/>
      <c r="D171" s="91"/>
      <c r="E171" s="91"/>
      <c r="F171" s="91"/>
      <c r="G171" s="91">
        <f>J175</f>
        <v>4254.8200000000006</v>
      </c>
      <c r="H171" s="109"/>
      <c r="I171" s="109"/>
      <c r="J171" s="92">
        <v>4353.93</v>
      </c>
      <c r="K171" s="195"/>
      <c r="L171" s="109"/>
      <c r="M171" s="109"/>
      <c r="N171" s="252">
        <v>4353.93</v>
      </c>
    </row>
    <row r="172" spans="1:3626" customFormat="1" x14ac:dyDescent="0.25">
      <c r="A172" s="8" t="s">
        <v>345</v>
      </c>
      <c r="B172" s="68"/>
      <c r="C172" s="104"/>
      <c r="D172" s="68">
        <v>300</v>
      </c>
      <c r="E172" s="68"/>
      <c r="F172" s="104"/>
      <c r="G172" s="68"/>
      <c r="H172" s="90"/>
      <c r="I172" s="90">
        <v>99.11</v>
      </c>
      <c r="J172" s="90"/>
      <c r="K172" s="188"/>
      <c r="L172" s="90"/>
      <c r="M172" s="90">
        <v>300</v>
      </c>
      <c r="N172" s="246"/>
    </row>
    <row r="173" spans="1:3626" customFormat="1" ht="18.75" thickBot="1" x14ac:dyDescent="0.3">
      <c r="A173" s="11"/>
      <c r="B173" s="113"/>
      <c r="C173" s="113"/>
      <c r="D173" s="113"/>
      <c r="E173" s="113"/>
      <c r="F173" s="113"/>
      <c r="G173" s="113"/>
      <c r="H173" s="105"/>
      <c r="I173" s="105"/>
      <c r="J173" s="105"/>
      <c r="K173" s="183"/>
      <c r="L173" s="105"/>
      <c r="M173" s="105"/>
      <c r="N173" s="248"/>
    </row>
    <row r="174" spans="1:3626" s="16" customFormat="1" ht="19.5" thickTop="1" thickBot="1" x14ac:dyDescent="0.3">
      <c r="A174" s="62" t="s">
        <v>109</v>
      </c>
      <c r="B174" s="126">
        <f>SUM(B172)</f>
        <v>0</v>
      </c>
      <c r="C174" s="126"/>
      <c r="D174" s="126">
        <f>SUM(D172)</f>
        <v>300</v>
      </c>
      <c r="E174" s="126"/>
      <c r="F174" s="126"/>
      <c r="G174" s="126">
        <f>B174-D174</f>
        <v>-300</v>
      </c>
      <c r="H174" s="127">
        <v>0</v>
      </c>
      <c r="I174" s="127">
        <v>99.11</v>
      </c>
      <c r="J174" s="127">
        <v>-99.11</v>
      </c>
      <c r="K174" s="184"/>
      <c r="L174" s="127">
        <v>0</v>
      </c>
      <c r="M174" s="127">
        <v>300</v>
      </c>
      <c r="N174" s="251">
        <v>-300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  <c r="IX174" s="13"/>
      <c r="IY174" s="13"/>
      <c r="IZ174" s="13"/>
      <c r="JA174" s="13"/>
      <c r="JB174" s="13"/>
      <c r="JC174" s="13"/>
      <c r="JD174" s="13"/>
      <c r="JE174" s="13"/>
      <c r="JF174" s="13"/>
      <c r="JG174" s="13"/>
      <c r="JH174" s="13"/>
      <c r="JI174" s="13"/>
      <c r="JJ174" s="13"/>
      <c r="JK174" s="13"/>
      <c r="JL174" s="13"/>
      <c r="JM174" s="13"/>
      <c r="JN174" s="13"/>
      <c r="JO174" s="13"/>
      <c r="JP174" s="13"/>
      <c r="JQ174" s="13"/>
      <c r="JR174" s="13"/>
      <c r="JS174" s="13"/>
      <c r="JT174" s="13"/>
      <c r="JU174" s="13"/>
      <c r="JV174" s="13"/>
      <c r="JW174" s="13"/>
      <c r="JX174" s="13"/>
      <c r="JY174" s="13"/>
      <c r="JZ174" s="13"/>
      <c r="KA174" s="13"/>
      <c r="KB174" s="13"/>
      <c r="KC174" s="13"/>
      <c r="KD174" s="13"/>
      <c r="KE174" s="13"/>
      <c r="KF174" s="13"/>
      <c r="KG174" s="13"/>
      <c r="KH174" s="13"/>
      <c r="KI174" s="13"/>
      <c r="KJ174" s="13"/>
      <c r="KK174" s="13"/>
      <c r="KL174" s="13"/>
      <c r="KM174" s="13"/>
      <c r="KN174" s="13"/>
      <c r="KO174" s="13"/>
      <c r="KP174" s="13"/>
      <c r="KQ174" s="13"/>
      <c r="KR174" s="13"/>
      <c r="KS174" s="13"/>
      <c r="KT174" s="13"/>
      <c r="KU174" s="13"/>
      <c r="KV174" s="13"/>
      <c r="KW174" s="13"/>
      <c r="KX174" s="13"/>
      <c r="KY174" s="13"/>
      <c r="KZ174" s="13"/>
      <c r="LA174" s="13"/>
      <c r="LB174" s="13"/>
      <c r="LC174" s="13"/>
      <c r="LD174" s="13"/>
      <c r="LE174" s="13"/>
      <c r="LF174" s="13"/>
      <c r="LG174" s="13"/>
      <c r="LH174" s="13"/>
      <c r="LI174" s="13"/>
      <c r="LJ174" s="13"/>
      <c r="LK174" s="13"/>
      <c r="LL174" s="13"/>
      <c r="LM174" s="13"/>
      <c r="LN174" s="13"/>
      <c r="LO174" s="13"/>
      <c r="LP174" s="13"/>
      <c r="LQ174" s="13"/>
      <c r="LR174" s="13"/>
      <c r="LS174" s="13"/>
      <c r="LT174" s="13"/>
      <c r="LU174" s="13"/>
      <c r="LV174" s="13"/>
      <c r="LW174" s="13"/>
      <c r="LX174" s="13"/>
      <c r="LY174" s="13"/>
      <c r="LZ174" s="13"/>
      <c r="MA174" s="13"/>
      <c r="MB174" s="13"/>
      <c r="MC174" s="13"/>
      <c r="MD174" s="13"/>
      <c r="ME174" s="13"/>
      <c r="MF174" s="13"/>
      <c r="MG174" s="13"/>
      <c r="MH174" s="13"/>
      <c r="MI174" s="13"/>
      <c r="MJ174" s="13"/>
      <c r="MK174" s="13"/>
      <c r="ML174" s="13"/>
      <c r="MM174" s="13"/>
      <c r="MN174" s="13"/>
      <c r="MO174" s="13"/>
      <c r="MP174" s="13"/>
      <c r="MQ174" s="13"/>
      <c r="MR174" s="13"/>
      <c r="MS174" s="13"/>
      <c r="MT174" s="13"/>
      <c r="MU174" s="13"/>
      <c r="MV174" s="13"/>
      <c r="MW174" s="13"/>
      <c r="MX174" s="13"/>
      <c r="MY174" s="13"/>
      <c r="MZ174" s="13"/>
      <c r="NA174" s="13"/>
      <c r="NB174" s="13"/>
      <c r="NC174" s="13"/>
      <c r="ND174" s="13"/>
      <c r="NE174" s="13"/>
      <c r="NF174" s="13"/>
      <c r="NG174" s="13"/>
      <c r="NH174" s="13"/>
      <c r="NI174" s="13"/>
      <c r="NJ174" s="13"/>
      <c r="NK174" s="13"/>
      <c r="NL174" s="13"/>
      <c r="NM174" s="13"/>
      <c r="NN174" s="13"/>
      <c r="NO174" s="13"/>
      <c r="NP174" s="13"/>
      <c r="NQ174" s="13"/>
      <c r="NR174" s="13"/>
      <c r="NS174" s="13"/>
      <c r="NT174" s="13"/>
      <c r="NU174" s="13"/>
      <c r="NV174" s="13"/>
      <c r="NW174" s="13"/>
      <c r="NX174" s="13"/>
      <c r="NY174" s="13"/>
      <c r="NZ174" s="13"/>
      <c r="OA174" s="13"/>
      <c r="OB174" s="13"/>
      <c r="OC174" s="13"/>
      <c r="OD174" s="13"/>
      <c r="OE174" s="13"/>
      <c r="OF174" s="13"/>
      <c r="OG174" s="13"/>
      <c r="OH174" s="13"/>
      <c r="OI174" s="13"/>
      <c r="OJ174" s="13"/>
      <c r="OK174" s="13"/>
      <c r="OL174" s="13"/>
      <c r="OM174" s="13"/>
      <c r="ON174" s="13"/>
      <c r="OO174" s="13"/>
      <c r="OP174" s="13"/>
      <c r="OQ174" s="13"/>
      <c r="OR174" s="13"/>
      <c r="OS174" s="13"/>
      <c r="OT174" s="13"/>
      <c r="OU174" s="13"/>
      <c r="OV174" s="13"/>
      <c r="OW174" s="13"/>
      <c r="OX174" s="13"/>
      <c r="OY174" s="13"/>
      <c r="OZ174" s="13"/>
      <c r="PA174" s="13"/>
      <c r="PB174" s="13"/>
      <c r="PC174" s="13"/>
      <c r="PD174" s="13"/>
      <c r="PE174" s="13"/>
      <c r="PF174" s="13"/>
      <c r="PG174" s="13"/>
      <c r="PH174" s="13"/>
      <c r="PI174" s="13"/>
      <c r="PJ174" s="13"/>
      <c r="PK174" s="13"/>
      <c r="PL174" s="13"/>
      <c r="PM174" s="13"/>
      <c r="PN174" s="13"/>
      <c r="PO174" s="13"/>
      <c r="PP174" s="13"/>
      <c r="PQ174" s="13"/>
      <c r="PR174" s="13"/>
      <c r="PS174" s="13"/>
      <c r="PT174" s="13"/>
      <c r="PU174" s="13"/>
      <c r="PV174" s="13"/>
      <c r="PW174" s="13"/>
      <c r="PX174" s="13"/>
      <c r="PY174" s="13"/>
      <c r="PZ174" s="13"/>
      <c r="QA174" s="13"/>
      <c r="QB174" s="13"/>
      <c r="QC174" s="13"/>
      <c r="QD174" s="13"/>
      <c r="QE174" s="13"/>
      <c r="QF174" s="13"/>
      <c r="QG174" s="13"/>
      <c r="QH174" s="13"/>
      <c r="QI174" s="13"/>
      <c r="QJ174" s="13"/>
      <c r="QK174" s="13"/>
      <c r="QL174" s="13"/>
      <c r="QM174" s="13"/>
      <c r="QN174" s="13"/>
      <c r="QO174" s="13"/>
      <c r="QP174" s="13"/>
      <c r="QQ174" s="13"/>
      <c r="QR174" s="13"/>
      <c r="QS174" s="13"/>
      <c r="QT174" s="13"/>
      <c r="QU174" s="13"/>
      <c r="QV174" s="13"/>
      <c r="QW174" s="13"/>
      <c r="QX174" s="13"/>
      <c r="QY174" s="13"/>
      <c r="QZ174" s="13"/>
      <c r="RA174" s="13"/>
      <c r="RB174" s="13"/>
      <c r="RC174" s="13"/>
      <c r="RD174" s="13"/>
      <c r="RE174" s="13"/>
      <c r="RF174" s="13"/>
      <c r="RG174" s="13"/>
      <c r="RH174" s="13"/>
      <c r="RI174" s="13"/>
      <c r="RJ174" s="13"/>
      <c r="RK174" s="13"/>
      <c r="RL174" s="13"/>
      <c r="RM174" s="13"/>
      <c r="RN174" s="13"/>
      <c r="RO174" s="13"/>
      <c r="RP174" s="13"/>
      <c r="RQ174" s="13"/>
      <c r="RR174" s="13"/>
      <c r="RS174" s="13"/>
      <c r="RT174" s="13"/>
      <c r="RU174" s="13"/>
      <c r="RV174" s="13"/>
      <c r="RW174" s="13"/>
      <c r="RX174" s="13"/>
      <c r="RY174" s="13"/>
      <c r="RZ174" s="13"/>
      <c r="SA174" s="13"/>
      <c r="SB174" s="13"/>
      <c r="SC174" s="13"/>
      <c r="SD174" s="13"/>
      <c r="SE174" s="13"/>
      <c r="SF174" s="13"/>
      <c r="SG174" s="13"/>
      <c r="SH174" s="13"/>
      <c r="SI174" s="13"/>
      <c r="SJ174" s="13"/>
      <c r="SK174" s="13"/>
      <c r="SL174" s="13"/>
      <c r="SM174" s="13"/>
      <c r="SN174" s="13"/>
      <c r="SO174" s="13"/>
      <c r="SP174" s="13"/>
      <c r="SQ174" s="13"/>
      <c r="SR174" s="13"/>
      <c r="SS174" s="13"/>
      <c r="ST174" s="13"/>
      <c r="SU174" s="13"/>
      <c r="SV174" s="13"/>
      <c r="SW174" s="13"/>
      <c r="SX174" s="13"/>
      <c r="SY174" s="13"/>
      <c r="SZ174" s="13"/>
      <c r="TA174" s="13"/>
      <c r="TB174" s="13"/>
      <c r="TC174" s="13"/>
      <c r="TD174" s="13"/>
      <c r="TE174" s="13"/>
      <c r="TF174" s="13"/>
      <c r="TG174" s="13"/>
      <c r="TH174" s="13"/>
      <c r="TI174" s="13"/>
      <c r="TJ174" s="13"/>
      <c r="TK174" s="13"/>
      <c r="TL174" s="13"/>
      <c r="TM174" s="13"/>
      <c r="TN174" s="13"/>
      <c r="TO174" s="13"/>
      <c r="TP174" s="13"/>
      <c r="TQ174" s="13"/>
      <c r="TR174" s="13"/>
      <c r="TS174" s="13"/>
      <c r="TT174" s="13"/>
      <c r="TU174" s="13"/>
      <c r="TV174" s="13"/>
      <c r="TW174" s="13"/>
      <c r="TX174" s="13"/>
      <c r="TY174" s="13"/>
      <c r="TZ174" s="13"/>
      <c r="UA174" s="13"/>
      <c r="UB174" s="13"/>
      <c r="UC174" s="13"/>
      <c r="UD174" s="13"/>
      <c r="UE174" s="13"/>
      <c r="UF174" s="13"/>
      <c r="UG174" s="13"/>
      <c r="UH174" s="13"/>
      <c r="UI174" s="13"/>
      <c r="UJ174" s="13"/>
      <c r="UK174" s="13"/>
      <c r="UL174" s="13"/>
      <c r="UM174" s="13"/>
      <c r="UN174" s="13"/>
      <c r="UO174" s="13"/>
      <c r="UP174" s="13"/>
      <c r="UQ174" s="13"/>
      <c r="UR174" s="13"/>
      <c r="US174" s="13"/>
      <c r="UT174" s="13"/>
      <c r="UU174" s="13"/>
      <c r="UV174" s="13"/>
      <c r="UW174" s="13"/>
      <c r="UX174" s="13"/>
      <c r="UY174" s="13"/>
      <c r="UZ174" s="13"/>
      <c r="VA174" s="13"/>
      <c r="VB174" s="13"/>
      <c r="VC174" s="13"/>
      <c r="VD174" s="13"/>
      <c r="VE174" s="13"/>
      <c r="VF174" s="13"/>
      <c r="VG174" s="13"/>
      <c r="VH174" s="13"/>
      <c r="VI174" s="13"/>
      <c r="VJ174" s="13"/>
      <c r="VK174" s="13"/>
      <c r="VL174" s="13"/>
      <c r="VM174" s="13"/>
      <c r="VN174" s="13"/>
      <c r="VO174" s="13"/>
      <c r="VP174" s="13"/>
      <c r="VQ174" s="13"/>
      <c r="VR174" s="13"/>
      <c r="VS174" s="13"/>
      <c r="VT174" s="13"/>
      <c r="VU174" s="13"/>
      <c r="VV174" s="13"/>
      <c r="VW174" s="13"/>
      <c r="VX174" s="13"/>
      <c r="VY174" s="13"/>
      <c r="VZ174" s="13"/>
      <c r="WA174" s="13"/>
      <c r="WB174" s="13"/>
      <c r="WC174" s="13"/>
      <c r="WD174" s="13"/>
      <c r="WE174" s="13"/>
      <c r="WF174" s="13"/>
      <c r="WG174" s="13"/>
      <c r="WH174" s="13"/>
      <c r="WI174" s="13"/>
      <c r="WJ174" s="13"/>
      <c r="WK174" s="13"/>
      <c r="WL174" s="13"/>
      <c r="WM174" s="13"/>
      <c r="WN174" s="13"/>
      <c r="WO174" s="13"/>
      <c r="WP174" s="13"/>
      <c r="WQ174" s="13"/>
      <c r="WR174" s="13"/>
      <c r="WS174" s="13"/>
      <c r="WT174" s="13"/>
      <c r="WU174" s="13"/>
      <c r="WV174" s="13"/>
      <c r="WW174" s="13"/>
      <c r="WX174" s="13"/>
      <c r="WY174" s="13"/>
      <c r="WZ174" s="13"/>
      <c r="XA174" s="13"/>
      <c r="XB174" s="13"/>
      <c r="XC174" s="13"/>
      <c r="XD174" s="13"/>
      <c r="XE174" s="13"/>
      <c r="XF174" s="13"/>
      <c r="XG174" s="13"/>
      <c r="XH174" s="13"/>
      <c r="XI174" s="13"/>
      <c r="XJ174" s="13"/>
      <c r="XK174" s="13"/>
      <c r="XL174" s="13"/>
      <c r="XM174" s="13"/>
      <c r="XN174" s="13"/>
      <c r="XO174" s="13"/>
      <c r="XP174" s="13"/>
      <c r="XQ174" s="13"/>
      <c r="XR174" s="13"/>
      <c r="XS174" s="13"/>
      <c r="XT174" s="13"/>
      <c r="XU174" s="13"/>
      <c r="XV174" s="13"/>
      <c r="XW174" s="13"/>
      <c r="XX174" s="13"/>
      <c r="XY174" s="13"/>
      <c r="XZ174" s="13"/>
      <c r="YA174" s="13"/>
      <c r="YB174" s="13"/>
      <c r="YC174" s="13"/>
      <c r="YD174" s="13"/>
      <c r="YE174" s="13"/>
      <c r="YF174" s="13"/>
      <c r="YG174" s="13"/>
      <c r="YH174" s="13"/>
      <c r="YI174" s="13"/>
      <c r="YJ174" s="13"/>
      <c r="YK174" s="13"/>
      <c r="YL174" s="13"/>
      <c r="YM174" s="13"/>
      <c r="YN174" s="13"/>
      <c r="YO174" s="13"/>
      <c r="YP174" s="13"/>
      <c r="YQ174" s="13"/>
      <c r="YR174" s="13"/>
      <c r="YS174" s="13"/>
      <c r="YT174" s="13"/>
      <c r="YU174" s="13"/>
      <c r="YV174" s="13"/>
      <c r="YW174" s="13"/>
      <c r="YX174" s="13"/>
      <c r="YY174" s="13"/>
      <c r="YZ174" s="13"/>
      <c r="ZA174" s="13"/>
      <c r="ZB174" s="13"/>
      <c r="ZC174" s="13"/>
      <c r="ZD174" s="13"/>
      <c r="ZE174" s="13"/>
      <c r="ZF174" s="13"/>
      <c r="ZG174" s="13"/>
      <c r="ZH174" s="13"/>
      <c r="ZI174" s="13"/>
      <c r="ZJ174" s="13"/>
      <c r="ZK174" s="13"/>
      <c r="ZL174" s="13"/>
      <c r="ZM174" s="13"/>
      <c r="ZN174" s="13"/>
      <c r="ZO174" s="13"/>
      <c r="ZP174" s="13"/>
      <c r="ZQ174" s="13"/>
      <c r="ZR174" s="13"/>
      <c r="ZS174" s="13"/>
      <c r="ZT174" s="13"/>
      <c r="ZU174" s="13"/>
      <c r="ZV174" s="13"/>
      <c r="ZW174" s="13"/>
      <c r="ZX174" s="13"/>
      <c r="ZY174" s="13"/>
      <c r="ZZ174" s="13"/>
      <c r="AAA174" s="13"/>
      <c r="AAB174" s="13"/>
      <c r="AAC174" s="13"/>
      <c r="AAD174" s="13"/>
      <c r="AAE174" s="13"/>
      <c r="AAF174" s="13"/>
      <c r="AAG174" s="13"/>
      <c r="AAH174" s="13"/>
      <c r="AAI174" s="13"/>
      <c r="AAJ174" s="13"/>
      <c r="AAK174" s="13"/>
      <c r="AAL174" s="13"/>
      <c r="AAM174" s="13"/>
      <c r="AAN174" s="13"/>
      <c r="AAO174" s="13"/>
      <c r="AAP174" s="13"/>
      <c r="AAQ174" s="13"/>
      <c r="AAR174" s="13"/>
      <c r="AAS174" s="13"/>
      <c r="AAT174" s="13"/>
      <c r="AAU174" s="13"/>
      <c r="AAV174" s="13"/>
      <c r="AAW174" s="13"/>
      <c r="AAX174" s="13"/>
      <c r="AAY174" s="13"/>
      <c r="AAZ174" s="13"/>
      <c r="ABA174" s="13"/>
      <c r="ABB174" s="13"/>
      <c r="ABC174" s="13"/>
      <c r="ABD174" s="13"/>
      <c r="ABE174" s="13"/>
      <c r="ABF174" s="13"/>
      <c r="ABG174" s="13"/>
      <c r="ABH174" s="13"/>
      <c r="ABI174" s="13"/>
      <c r="ABJ174" s="13"/>
      <c r="ABK174" s="13"/>
      <c r="ABL174" s="13"/>
      <c r="ABM174" s="13"/>
      <c r="ABN174" s="13"/>
      <c r="ABO174" s="13"/>
      <c r="ABP174" s="13"/>
      <c r="ABQ174" s="13"/>
      <c r="ABR174" s="13"/>
      <c r="ABS174" s="13"/>
      <c r="ABT174" s="13"/>
      <c r="ABU174" s="13"/>
      <c r="ABV174" s="13"/>
      <c r="ABW174" s="13"/>
      <c r="ABX174" s="13"/>
      <c r="ABY174" s="13"/>
      <c r="ABZ174" s="13"/>
      <c r="ACA174" s="13"/>
      <c r="ACB174" s="13"/>
      <c r="ACC174" s="13"/>
      <c r="ACD174" s="13"/>
      <c r="ACE174" s="13"/>
      <c r="ACF174" s="13"/>
      <c r="ACG174" s="13"/>
      <c r="ACH174" s="13"/>
      <c r="ACI174" s="13"/>
      <c r="ACJ174" s="13"/>
      <c r="ACK174" s="13"/>
      <c r="ACL174" s="13"/>
      <c r="ACM174" s="13"/>
      <c r="ACN174" s="13"/>
      <c r="ACO174" s="13"/>
      <c r="ACP174" s="13"/>
      <c r="ACQ174" s="13"/>
      <c r="ACR174" s="13"/>
      <c r="ACS174" s="13"/>
      <c r="ACT174" s="13"/>
      <c r="ACU174" s="13"/>
      <c r="ACV174" s="13"/>
      <c r="ACW174" s="13"/>
      <c r="ACX174" s="13"/>
      <c r="ACY174" s="13"/>
      <c r="ACZ174" s="13"/>
      <c r="ADA174" s="13"/>
      <c r="ADB174" s="13"/>
      <c r="ADC174" s="13"/>
      <c r="ADD174" s="13"/>
      <c r="ADE174" s="13"/>
      <c r="ADF174" s="13"/>
      <c r="ADG174" s="13"/>
      <c r="ADH174" s="13"/>
      <c r="ADI174" s="13"/>
      <c r="ADJ174" s="13"/>
      <c r="ADK174" s="13"/>
      <c r="ADL174" s="13"/>
      <c r="ADM174" s="13"/>
      <c r="ADN174" s="13"/>
      <c r="ADO174" s="13"/>
      <c r="ADP174" s="13"/>
      <c r="ADQ174" s="13"/>
      <c r="ADR174" s="13"/>
      <c r="ADS174" s="13"/>
      <c r="ADT174" s="13"/>
      <c r="ADU174" s="13"/>
      <c r="ADV174" s="13"/>
      <c r="ADW174" s="13"/>
      <c r="ADX174" s="13"/>
      <c r="ADY174" s="13"/>
      <c r="ADZ174" s="13"/>
      <c r="AEA174" s="13"/>
      <c r="AEB174" s="13"/>
      <c r="AEC174" s="13"/>
      <c r="AED174" s="13"/>
      <c r="AEE174" s="13"/>
      <c r="AEF174" s="13"/>
      <c r="AEG174" s="13"/>
      <c r="AEH174" s="13"/>
      <c r="AEI174" s="13"/>
      <c r="AEJ174" s="13"/>
      <c r="AEK174" s="13"/>
      <c r="AEL174" s="13"/>
      <c r="AEM174" s="13"/>
      <c r="AEN174" s="13"/>
      <c r="AEO174" s="13"/>
      <c r="AEP174" s="13"/>
      <c r="AEQ174" s="13"/>
      <c r="AER174" s="13"/>
      <c r="AES174" s="13"/>
      <c r="AET174" s="13"/>
      <c r="AEU174" s="13"/>
      <c r="AEV174" s="13"/>
      <c r="AEW174" s="13"/>
      <c r="AEX174" s="13"/>
      <c r="AEY174" s="13"/>
      <c r="AEZ174" s="13"/>
      <c r="AFA174" s="13"/>
      <c r="AFB174" s="13"/>
      <c r="AFC174" s="13"/>
      <c r="AFD174" s="13"/>
      <c r="AFE174" s="13"/>
      <c r="AFF174" s="13"/>
      <c r="AFG174" s="13"/>
      <c r="AFH174" s="13"/>
      <c r="AFI174" s="13"/>
      <c r="AFJ174" s="13"/>
      <c r="AFK174" s="13"/>
      <c r="AFL174" s="13"/>
      <c r="AFM174" s="13"/>
      <c r="AFN174" s="13"/>
      <c r="AFO174" s="13"/>
      <c r="AFP174" s="13"/>
      <c r="AFQ174" s="13"/>
      <c r="AFR174" s="13"/>
      <c r="AFS174" s="13"/>
      <c r="AFT174" s="13"/>
      <c r="AFU174" s="13"/>
      <c r="AFV174" s="13"/>
      <c r="AFW174" s="13"/>
      <c r="AFX174" s="13"/>
      <c r="AFY174" s="13"/>
      <c r="AFZ174" s="13"/>
      <c r="AGA174" s="13"/>
      <c r="AGB174" s="13"/>
      <c r="AGC174" s="13"/>
      <c r="AGD174" s="13"/>
      <c r="AGE174" s="13"/>
      <c r="AGF174" s="13"/>
      <c r="AGG174" s="13"/>
      <c r="AGH174" s="13"/>
      <c r="AGI174" s="13"/>
      <c r="AGJ174" s="13"/>
      <c r="AGK174" s="13"/>
      <c r="AGL174" s="13"/>
      <c r="AGM174" s="13"/>
      <c r="AGN174" s="13"/>
      <c r="AGO174" s="13"/>
      <c r="AGP174" s="13"/>
      <c r="AGQ174" s="13"/>
      <c r="AGR174" s="13"/>
      <c r="AGS174" s="13"/>
      <c r="AGT174" s="13"/>
      <c r="AGU174" s="13"/>
      <c r="AGV174" s="13"/>
      <c r="AGW174" s="13"/>
      <c r="AGX174" s="13"/>
      <c r="AGY174" s="13"/>
      <c r="AGZ174" s="13"/>
      <c r="AHA174" s="13"/>
      <c r="AHB174" s="13"/>
      <c r="AHC174" s="13"/>
      <c r="AHD174" s="13"/>
      <c r="AHE174" s="13"/>
      <c r="AHF174" s="13"/>
      <c r="AHG174" s="13"/>
      <c r="AHH174" s="13"/>
      <c r="AHI174" s="13"/>
      <c r="AHJ174" s="13"/>
      <c r="AHK174" s="13"/>
      <c r="AHL174" s="13"/>
      <c r="AHM174" s="13"/>
      <c r="AHN174" s="13"/>
      <c r="AHO174" s="13"/>
      <c r="AHP174" s="13"/>
      <c r="AHQ174" s="13"/>
      <c r="AHR174" s="13"/>
      <c r="AHS174" s="13"/>
      <c r="AHT174" s="13"/>
      <c r="AHU174" s="13"/>
      <c r="AHV174" s="13"/>
      <c r="AHW174" s="13"/>
      <c r="AHX174" s="13"/>
      <c r="AHY174" s="13"/>
      <c r="AHZ174" s="13"/>
      <c r="AIA174" s="13"/>
      <c r="AIB174" s="13"/>
      <c r="AIC174" s="13"/>
      <c r="AID174" s="13"/>
      <c r="AIE174" s="13"/>
      <c r="AIF174" s="13"/>
      <c r="AIG174" s="13"/>
      <c r="AIH174" s="13"/>
      <c r="AII174" s="13"/>
      <c r="AIJ174" s="13"/>
      <c r="AIK174" s="13"/>
      <c r="AIL174" s="13"/>
      <c r="AIM174" s="13"/>
      <c r="AIN174" s="13"/>
      <c r="AIO174" s="13"/>
      <c r="AIP174" s="13"/>
      <c r="AIQ174" s="13"/>
      <c r="AIR174" s="13"/>
      <c r="AIS174" s="13"/>
      <c r="AIT174" s="13"/>
      <c r="AIU174" s="13"/>
      <c r="AIV174" s="13"/>
      <c r="AIW174" s="13"/>
      <c r="AIX174" s="13"/>
      <c r="AIY174" s="13"/>
      <c r="AIZ174" s="13"/>
      <c r="AJA174" s="13"/>
      <c r="AJB174" s="13"/>
      <c r="AJC174" s="13"/>
      <c r="AJD174" s="13"/>
      <c r="AJE174" s="13"/>
      <c r="AJF174" s="13"/>
      <c r="AJG174" s="13"/>
      <c r="AJH174" s="13"/>
      <c r="AJI174" s="13"/>
      <c r="AJJ174" s="13"/>
      <c r="AJK174" s="13"/>
      <c r="AJL174" s="13"/>
      <c r="AJM174" s="13"/>
      <c r="AJN174" s="13"/>
      <c r="AJO174" s="13"/>
      <c r="AJP174" s="13"/>
      <c r="AJQ174" s="13"/>
      <c r="AJR174" s="13"/>
      <c r="AJS174" s="13"/>
      <c r="AJT174" s="13"/>
      <c r="AJU174" s="13"/>
      <c r="AJV174" s="13"/>
      <c r="AJW174" s="13"/>
      <c r="AJX174" s="13"/>
      <c r="AJY174" s="13"/>
      <c r="AJZ174" s="13"/>
      <c r="AKA174" s="13"/>
      <c r="AKB174" s="13"/>
      <c r="AKC174" s="13"/>
      <c r="AKD174" s="13"/>
      <c r="AKE174" s="13"/>
      <c r="AKF174" s="13"/>
      <c r="AKG174" s="13"/>
      <c r="AKH174" s="13"/>
      <c r="AKI174" s="13"/>
      <c r="AKJ174" s="13"/>
      <c r="AKK174" s="13"/>
      <c r="AKL174" s="13"/>
      <c r="AKM174" s="13"/>
      <c r="AKN174" s="13"/>
      <c r="AKO174" s="13"/>
      <c r="AKP174" s="13"/>
      <c r="AKQ174" s="13"/>
      <c r="AKR174" s="13"/>
      <c r="AKS174" s="13"/>
      <c r="AKT174" s="13"/>
      <c r="AKU174" s="13"/>
      <c r="AKV174" s="13"/>
      <c r="AKW174" s="13"/>
      <c r="AKX174" s="13"/>
      <c r="AKY174" s="13"/>
      <c r="AKZ174" s="13"/>
      <c r="ALA174" s="13"/>
      <c r="ALB174" s="13"/>
      <c r="ALC174" s="13"/>
      <c r="ALD174" s="13"/>
      <c r="ALE174" s="13"/>
      <c r="ALF174" s="13"/>
      <c r="ALG174" s="13"/>
      <c r="ALH174" s="13"/>
      <c r="ALI174" s="13"/>
      <c r="ALJ174" s="13"/>
      <c r="ALK174" s="13"/>
      <c r="ALL174" s="13"/>
      <c r="ALM174" s="13"/>
      <c r="ALN174" s="13"/>
      <c r="ALO174" s="13"/>
      <c r="ALP174" s="13"/>
      <c r="ALQ174" s="13"/>
      <c r="ALR174" s="13"/>
      <c r="ALS174" s="13"/>
      <c r="ALT174" s="13"/>
      <c r="ALU174" s="13"/>
      <c r="ALV174" s="13"/>
      <c r="ALW174" s="13"/>
      <c r="ALX174" s="13"/>
      <c r="ALY174" s="13"/>
      <c r="ALZ174" s="13"/>
      <c r="AMA174" s="13"/>
      <c r="AMB174" s="13"/>
      <c r="AMC174" s="13"/>
      <c r="AMD174" s="13"/>
      <c r="AME174" s="13"/>
      <c r="AMF174" s="13"/>
      <c r="AMG174" s="13"/>
      <c r="AMH174" s="13"/>
      <c r="AMI174" s="13"/>
      <c r="AMJ174" s="13"/>
      <c r="AMK174" s="13"/>
      <c r="AML174" s="13"/>
      <c r="AMM174" s="13"/>
      <c r="AMN174" s="13"/>
      <c r="AMO174" s="13"/>
      <c r="AMP174" s="13"/>
      <c r="AMQ174" s="13"/>
      <c r="AMR174" s="13"/>
      <c r="AMS174" s="13"/>
      <c r="AMT174" s="13"/>
      <c r="AMU174" s="13"/>
      <c r="AMV174" s="13"/>
      <c r="AMW174" s="13"/>
      <c r="AMX174" s="13"/>
      <c r="AMY174" s="13"/>
      <c r="AMZ174" s="13"/>
      <c r="ANA174" s="13"/>
      <c r="ANB174" s="13"/>
      <c r="ANC174" s="13"/>
      <c r="AND174" s="13"/>
      <c r="ANE174" s="13"/>
      <c r="ANF174" s="13"/>
      <c r="ANG174" s="13"/>
      <c r="ANH174" s="13"/>
      <c r="ANI174" s="13"/>
      <c r="ANJ174" s="13"/>
      <c r="ANK174" s="13"/>
      <c r="ANL174" s="13"/>
      <c r="ANM174" s="13"/>
      <c r="ANN174" s="13"/>
      <c r="ANO174" s="13"/>
      <c r="ANP174" s="13"/>
      <c r="ANQ174" s="13"/>
      <c r="ANR174" s="13"/>
      <c r="ANS174" s="13"/>
      <c r="ANT174" s="13"/>
      <c r="ANU174" s="13"/>
      <c r="ANV174" s="13"/>
      <c r="ANW174" s="13"/>
      <c r="ANX174" s="13"/>
      <c r="ANY174" s="13"/>
      <c r="ANZ174" s="13"/>
      <c r="AOA174" s="13"/>
      <c r="AOB174" s="13"/>
      <c r="AOC174" s="13"/>
      <c r="AOD174" s="13"/>
      <c r="AOE174" s="13"/>
      <c r="AOF174" s="13"/>
      <c r="AOG174" s="13"/>
      <c r="AOH174" s="13"/>
      <c r="AOI174" s="13"/>
      <c r="AOJ174" s="13"/>
      <c r="AOK174" s="13"/>
      <c r="AOL174" s="13"/>
      <c r="AOM174" s="13"/>
      <c r="AON174" s="13"/>
      <c r="AOO174" s="13"/>
      <c r="AOP174" s="13"/>
      <c r="AOQ174" s="13"/>
      <c r="AOR174" s="13"/>
      <c r="AOS174" s="13"/>
      <c r="AOT174" s="13"/>
      <c r="AOU174" s="13"/>
      <c r="AOV174" s="13"/>
      <c r="AOW174" s="13"/>
      <c r="AOX174" s="13"/>
      <c r="AOY174" s="13"/>
      <c r="AOZ174" s="13"/>
      <c r="APA174" s="13"/>
      <c r="APB174" s="13"/>
      <c r="APC174" s="13"/>
      <c r="APD174" s="13"/>
      <c r="APE174" s="13"/>
      <c r="APF174" s="13"/>
      <c r="APG174" s="13"/>
      <c r="APH174" s="13"/>
      <c r="API174" s="13"/>
      <c r="APJ174" s="13"/>
      <c r="APK174" s="13"/>
      <c r="APL174" s="13"/>
      <c r="APM174" s="13"/>
      <c r="APN174" s="13"/>
      <c r="APO174" s="13"/>
      <c r="APP174" s="13"/>
      <c r="APQ174" s="13"/>
      <c r="APR174" s="13"/>
      <c r="APS174" s="13"/>
      <c r="APT174" s="13"/>
      <c r="APU174" s="13"/>
      <c r="APV174" s="13"/>
      <c r="APW174" s="13"/>
      <c r="APX174" s="13"/>
      <c r="APY174" s="13"/>
      <c r="APZ174" s="13"/>
      <c r="AQA174" s="13"/>
      <c r="AQB174" s="13"/>
      <c r="AQC174" s="13"/>
      <c r="AQD174" s="13"/>
      <c r="AQE174" s="13"/>
      <c r="AQF174" s="13"/>
      <c r="AQG174" s="13"/>
      <c r="AQH174" s="13"/>
      <c r="AQI174" s="13"/>
      <c r="AQJ174" s="13"/>
      <c r="AQK174" s="13"/>
      <c r="AQL174" s="13"/>
      <c r="AQM174" s="13"/>
      <c r="AQN174" s="13"/>
      <c r="AQO174" s="13"/>
      <c r="AQP174" s="13"/>
      <c r="AQQ174" s="13"/>
      <c r="AQR174" s="13"/>
      <c r="AQS174" s="13"/>
      <c r="AQT174" s="13"/>
      <c r="AQU174" s="13"/>
      <c r="AQV174" s="13"/>
      <c r="AQW174" s="13"/>
      <c r="AQX174" s="13"/>
      <c r="AQY174" s="13"/>
      <c r="AQZ174" s="13"/>
      <c r="ARA174" s="13"/>
      <c r="ARB174" s="13"/>
      <c r="ARC174" s="13"/>
      <c r="ARD174" s="13"/>
      <c r="ARE174" s="13"/>
      <c r="ARF174" s="13"/>
      <c r="ARG174" s="13"/>
      <c r="ARH174" s="13"/>
      <c r="ARI174" s="13"/>
      <c r="ARJ174" s="13"/>
      <c r="ARK174" s="13"/>
      <c r="ARL174" s="13"/>
      <c r="ARM174" s="13"/>
      <c r="ARN174" s="13"/>
      <c r="ARO174" s="13"/>
      <c r="ARP174" s="13"/>
      <c r="ARQ174" s="13"/>
      <c r="ARR174" s="13"/>
      <c r="ARS174" s="13"/>
      <c r="ART174" s="13"/>
      <c r="ARU174" s="13"/>
      <c r="ARV174" s="13"/>
      <c r="ARW174" s="13"/>
      <c r="ARX174" s="13"/>
      <c r="ARY174" s="13"/>
      <c r="ARZ174" s="13"/>
      <c r="ASA174" s="13"/>
      <c r="ASB174" s="13"/>
      <c r="ASC174" s="13"/>
      <c r="ASD174" s="13"/>
      <c r="ASE174" s="13"/>
      <c r="ASF174" s="13"/>
      <c r="ASG174" s="13"/>
      <c r="ASH174" s="13"/>
      <c r="ASI174" s="13"/>
      <c r="ASJ174" s="13"/>
      <c r="ASK174" s="13"/>
      <c r="ASL174" s="13"/>
      <c r="ASM174" s="13"/>
      <c r="ASN174" s="13"/>
      <c r="ASO174" s="13"/>
      <c r="ASP174" s="13"/>
      <c r="ASQ174" s="13"/>
      <c r="ASR174" s="13"/>
      <c r="ASS174" s="13"/>
      <c r="AST174" s="13"/>
      <c r="ASU174" s="13"/>
      <c r="ASV174" s="13"/>
      <c r="ASW174" s="13"/>
      <c r="ASX174" s="13"/>
      <c r="ASY174" s="13"/>
      <c r="ASZ174" s="13"/>
      <c r="ATA174" s="13"/>
      <c r="ATB174" s="13"/>
      <c r="ATC174" s="13"/>
      <c r="ATD174" s="13"/>
      <c r="ATE174" s="13"/>
      <c r="ATF174" s="13"/>
      <c r="ATG174" s="13"/>
      <c r="ATH174" s="13"/>
      <c r="ATI174" s="13"/>
      <c r="ATJ174" s="13"/>
      <c r="ATK174" s="13"/>
      <c r="ATL174" s="13"/>
      <c r="ATM174" s="13"/>
      <c r="ATN174" s="13"/>
      <c r="ATO174" s="13"/>
      <c r="ATP174" s="13"/>
      <c r="ATQ174" s="13"/>
      <c r="ATR174" s="13"/>
      <c r="ATS174" s="13"/>
      <c r="ATT174" s="13"/>
      <c r="ATU174" s="13"/>
      <c r="ATV174" s="13"/>
      <c r="ATW174" s="13"/>
      <c r="ATX174" s="13"/>
      <c r="ATY174" s="13"/>
      <c r="ATZ174" s="13"/>
      <c r="AUA174" s="13"/>
      <c r="AUB174" s="13"/>
      <c r="AUC174" s="13"/>
      <c r="AUD174" s="13"/>
      <c r="AUE174" s="13"/>
      <c r="AUF174" s="13"/>
      <c r="AUG174" s="13"/>
      <c r="AUH174" s="13"/>
      <c r="AUI174" s="13"/>
      <c r="AUJ174" s="13"/>
      <c r="AUK174" s="13"/>
      <c r="AUL174" s="13"/>
      <c r="AUM174" s="13"/>
      <c r="AUN174" s="13"/>
      <c r="AUO174" s="13"/>
      <c r="AUP174" s="13"/>
      <c r="AUQ174" s="13"/>
      <c r="AUR174" s="13"/>
      <c r="AUS174" s="13"/>
      <c r="AUT174" s="13"/>
      <c r="AUU174" s="13"/>
      <c r="AUV174" s="13"/>
      <c r="AUW174" s="13"/>
      <c r="AUX174" s="13"/>
      <c r="AUY174" s="13"/>
      <c r="AUZ174" s="13"/>
      <c r="AVA174" s="13"/>
      <c r="AVB174" s="13"/>
      <c r="AVC174" s="13"/>
      <c r="AVD174" s="13"/>
      <c r="AVE174" s="13"/>
      <c r="AVF174" s="13"/>
      <c r="AVG174" s="13"/>
      <c r="AVH174" s="13"/>
      <c r="AVI174" s="13"/>
      <c r="AVJ174" s="13"/>
      <c r="AVK174" s="13"/>
      <c r="AVL174" s="13"/>
      <c r="AVM174" s="13"/>
      <c r="AVN174" s="13"/>
      <c r="AVO174" s="13"/>
      <c r="AVP174" s="13"/>
      <c r="AVQ174" s="13"/>
      <c r="AVR174" s="13"/>
      <c r="AVS174" s="13"/>
      <c r="AVT174" s="13"/>
      <c r="AVU174" s="13"/>
      <c r="AVV174" s="13"/>
      <c r="AVW174" s="13"/>
      <c r="AVX174" s="13"/>
      <c r="AVY174" s="13"/>
      <c r="AVZ174" s="13"/>
      <c r="AWA174" s="13"/>
      <c r="AWB174" s="13"/>
      <c r="AWC174" s="13"/>
      <c r="AWD174" s="13"/>
      <c r="AWE174" s="13"/>
      <c r="AWF174" s="13"/>
      <c r="AWG174" s="13"/>
      <c r="AWH174" s="13"/>
      <c r="AWI174" s="13"/>
      <c r="AWJ174" s="13"/>
      <c r="AWK174" s="13"/>
      <c r="AWL174" s="13"/>
      <c r="AWM174" s="13"/>
      <c r="AWN174" s="13"/>
      <c r="AWO174" s="13"/>
      <c r="AWP174" s="13"/>
      <c r="AWQ174" s="13"/>
      <c r="AWR174" s="13"/>
      <c r="AWS174" s="13"/>
      <c r="AWT174" s="13"/>
      <c r="AWU174" s="13"/>
      <c r="AWV174" s="13"/>
      <c r="AWW174" s="13"/>
      <c r="AWX174" s="13"/>
      <c r="AWY174" s="13"/>
      <c r="AWZ174" s="13"/>
      <c r="AXA174" s="13"/>
      <c r="AXB174" s="13"/>
      <c r="AXC174" s="13"/>
      <c r="AXD174" s="13"/>
      <c r="AXE174" s="13"/>
      <c r="AXF174" s="13"/>
      <c r="AXG174" s="13"/>
      <c r="AXH174" s="13"/>
      <c r="AXI174" s="13"/>
      <c r="AXJ174" s="13"/>
      <c r="AXK174" s="13"/>
      <c r="AXL174" s="13"/>
      <c r="AXM174" s="13"/>
      <c r="AXN174" s="13"/>
      <c r="AXO174" s="13"/>
      <c r="AXP174" s="13"/>
      <c r="AXQ174" s="13"/>
      <c r="AXR174" s="13"/>
      <c r="AXS174" s="13"/>
      <c r="AXT174" s="13"/>
      <c r="AXU174" s="13"/>
      <c r="AXV174" s="13"/>
      <c r="AXW174" s="13"/>
      <c r="AXX174" s="13"/>
      <c r="AXY174" s="13"/>
      <c r="AXZ174" s="13"/>
      <c r="AYA174" s="13"/>
      <c r="AYB174" s="13"/>
      <c r="AYC174" s="13"/>
      <c r="AYD174" s="13"/>
      <c r="AYE174" s="13"/>
      <c r="AYF174" s="13"/>
      <c r="AYG174" s="13"/>
      <c r="AYH174" s="13"/>
      <c r="AYI174" s="13"/>
      <c r="AYJ174" s="13"/>
      <c r="AYK174" s="13"/>
      <c r="AYL174" s="13"/>
      <c r="AYM174" s="13"/>
      <c r="AYN174" s="13"/>
      <c r="AYO174" s="13"/>
      <c r="AYP174" s="13"/>
      <c r="AYQ174" s="13"/>
      <c r="AYR174" s="13"/>
      <c r="AYS174" s="13"/>
      <c r="AYT174" s="13"/>
      <c r="AYU174" s="13"/>
      <c r="AYV174" s="13"/>
      <c r="AYW174" s="13"/>
      <c r="AYX174" s="13"/>
      <c r="AYY174" s="13"/>
      <c r="AYZ174" s="13"/>
      <c r="AZA174" s="13"/>
      <c r="AZB174" s="13"/>
      <c r="AZC174" s="13"/>
      <c r="AZD174" s="13"/>
      <c r="AZE174" s="13"/>
      <c r="AZF174" s="13"/>
      <c r="AZG174" s="13"/>
      <c r="AZH174" s="13"/>
      <c r="AZI174" s="13"/>
      <c r="AZJ174" s="13"/>
      <c r="AZK174" s="13"/>
      <c r="AZL174" s="13"/>
      <c r="AZM174" s="13"/>
      <c r="AZN174" s="13"/>
      <c r="AZO174" s="13"/>
      <c r="AZP174" s="13"/>
      <c r="AZQ174" s="13"/>
      <c r="AZR174" s="13"/>
      <c r="AZS174" s="13"/>
      <c r="AZT174" s="13"/>
      <c r="AZU174" s="13"/>
      <c r="AZV174" s="13"/>
      <c r="AZW174" s="13"/>
      <c r="AZX174" s="13"/>
      <c r="AZY174" s="13"/>
      <c r="AZZ174" s="13"/>
      <c r="BAA174" s="13"/>
      <c r="BAB174" s="13"/>
      <c r="BAC174" s="13"/>
      <c r="BAD174" s="13"/>
      <c r="BAE174" s="13"/>
      <c r="BAF174" s="13"/>
      <c r="BAG174" s="13"/>
      <c r="BAH174" s="13"/>
      <c r="BAI174" s="13"/>
      <c r="BAJ174" s="13"/>
      <c r="BAK174" s="13"/>
      <c r="BAL174" s="13"/>
      <c r="BAM174" s="13"/>
      <c r="BAN174" s="13"/>
      <c r="BAO174" s="13"/>
      <c r="BAP174" s="13"/>
      <c r="BAQ174" s="13"/>
      <c r="BAR174" s="13"/>
      <c r="BAS174" s="13"/>
      <c r="BAT174" s="13"/>
      <c r="BAU174" s="13"/>
      <c r="BAV174" s="13"/>
      <c r="BAW174" s="13"/>
      <c r="BAX174" s="13"/>
      <c r="BAY174" s="13"/>
      <c r="BAZ174" s="13"/>
      <c r="BBA174" s="13"/>
      <c r="BBB174" s="13"/>
      <c r="BBC174" s="13"/>
      <c r="BBD174" s="13"/>
      <c r="BBE174" s="13"/>
      <c r="BBF174" s="13"/>
      <c r="BBG174" s="13"/>
      <c r="BBH174" s="13"/>
      <c r="BBI174" s="13"/>
      <c r="BBJ174" s="13"/>
      <c r="BBK174" s="13"/>
      <c r="BBL174" s="13"/>
      <c r="BBM174" s="13"/>
      <c r="BBN174" s="13"/>
      <c r="BBO174" s="13"/>
      <c r="BBP174" s="13"/>
      <c r="BBQ174" s="13"/>
      <c r="BBR174" s="13"/>
      <c r="BBS174" s="13"/>
      <c r="BBT174" s="13"/>
      <c r="BBU174" s="13"/>
      <c r="BBV174" s="13"/>
      <c r="BBW174" s="13"/>
      <c r="BBX174" s="13"/>
      <c r="BBY174" s="13"/>
      <c r="BBZ174" s="13"/>
      <c r="BCA174" s="13"/>
      <c r="BCB174" s="13"/>
      <c r="BCC174" s="13"/>
      <c r="BCD174" s="13"/>
      <c r="BCE174" s="13"/>
      <c r="BCF174" s="13"/>
      <c r="BCG174" s="13"/>
      <c r="BCH174" s="13"/>
      <c r="BCI174" s="13"/>
      <c r="BCJ174" s="13"/>
      <c r="BCK174" s="13"/>
      <c r="BCL174" s="13"/>
      <c r="BCM174" s="13"/>
      <c r="BCN174" s="13"/>
      <c r="BCO174" s="13"/>
      <c r="BCP174" s="13"/>
      <c r="BCQ174" s="13"/>
      <c r="BCR174" s="13"/>
      <c r="BCS174" s="13"/>
      <c r="BCT174" s="13"/>
      <c r="BCU174" s="13"/>
      <c r="BCV174" s="13"/>
      <c r="BCW174" s="13"/>
      <c r="BCX174" s="13"/>
      <c r="BCY174" s="13"/>
      <c r="BCZ174" s="13"/>
      <c r="BDA174" s="13"/>
      <c r="BDB174" s="13"/>
      <c r="BDC174" s="13"/>
      <c r="BDD174" s="13"/>
      <c r="BDE174" s="13"/>
      <c r="BDF174" s="13"/>
      <c r="BDG174" s="13"/>
      <c r="BDH174" s="13"/>
      <c r="BDI174" s="13"/>
      <c r="BDJ174" s="13"/>
      <c r="BDK174" s="13"/>
      <c r="BDL174" s="13"/>
      <c r="BDM174" s="13"/>
      <c r="BDN174" s="13"/>
      <c r="BDO174" s="13"/>
      <c r="BDP174" s="13"/>
      <c r="BDQ174" s="13"/>
      <c r="BDR174" s="13"/>
      <c r="BDS174" s="13"/>
      <c r="BDT174" s="13"/>
      <c r="BDU174" s="13"/>
      <c r="BDV174" s="13"/>
      <c r="BDW174" s="13"/>
      <c r="BDX174" s="13"/>
      <c r="BDY174" s="13"/>
      <c r="BDZ174" s="13"/>
      <c r="BEA174" s="13"/>
      <c r="BEB174" s="13"/>
      <c r="BEC174" s="13"/>
      <c r="BED174" s="13"/>
      <c r="BEE174" s="13"/>
      <c r="BEF174" s="13"/>
      <c r="BEG174" s="13"/>
      <c r="BEH174" s="13"/>
      <c r="BEI174" s="13"/>
      <c r="BEJ174" s="13"/>
      <c r="BEK174" s="13"/>
      <c r="BEL174" s="13"/>
      <c r="BEM174" s="13"/>
      <c r="BEN174" s="13"/>
      <c r="BEO174" s="13"/>
      <c r="BEP174" s="13"/>
      <c r="BEQ174" s="13"/>
      <c r="BER174" s="13"/>
      <c r="BES174" s="13"/>
      <c r="BET174" s="13"/>
      <c r="BEU174" s="13"/>
      <c r="BEV174" s="13"/>
      <c r="BEW174" s="13"/>
      <c r="BEX174" s="13"/>
      <c r="BEY174" s="13"/>
      <c r="BEZ174" s="13"/>
      <c r="BFA174" s="13"/>
      <c r="BFB174" s="13"/>
      <c r="BFC174" s="13"/>
      <c r="BFD174" s="13"/>
      <c r="BFE174" s="13"/>
      <c r="BFF174" s="13"/>
      <c r="BFG174" s="13"/>
      <c r="BFH174" s="13"/>
      <c r="BFI174" s="13"/>
      <c r="BFJ174" s="13"/>
      <c r="BFK174" s="13"/>
      <c r="BFL174" s="13"/>
      <c r="BFM174" s="13"/>
      <c r="BFN174" s="13"/>
      <c r="BFO174" s="13"/>
      <c r="BFP174" s="13"/>
      <c r="BFQ174" s="13"/>
      <c r="BFR174" s="13"/>
      <c r="BFS174" s="13"/>
      <c r="BFT174" s="13"/>
      <c r="BFU174" s="13"/>
      <c r="BFV174" s="13"/>
      <c r="BFW174" s="13"/>
      <c r="BFX174" s="13"/>
      <c r="BFY174" s="13"/>
      <c r="BFZ174" s="13"/>
      <c r="BGA174" s="13"/>
      <c r="BGB174" s="13"/>
      <c r="BGC174" s="13"/>
      <c r="BGD174" s="13"/>
      <c r="BGE174" s="13"/>
      <c r="BGF174" s="13"/>
      <c r="BGG174" s="13"/>
      <c r="BGH174" s="13"/>
      <c r="BGI174" s="13"/>
      <c r="BGJ174" s="13"/>
      <c r="BGK174" s="13"/>
      <c r="BGL174" s="13"/>
      <c r="BGM174" s="13"/>
      <c r="BGN174" s="13"/>
      <c r="BGO174" s="13"/>
      <c r="BGP174" s="13"/>
      <c r="BGQ174" s="13"/>
      <c r="BGR174" s="13"/>
      <c r="BGS174" s="13"/>
      <c r="BGT174" s="13"/>
      <c r="BGU174" s="13"/>
      <c r="BGV174" s="13"/>
      <c r="BGW174" s="13"/>
      <c r="BGX174" s="13"/>
      <c r="BGY174" s="13"/>
      <c r="BGZ174" s="13"/>
      <c r="BHA174" s="13"/>
      <c r="BHB174" s="13"/>
      <c r="BHC174" s="13"/>
      <c r="BHD174" s="13"/>
      <c r="BHE174" s="13"/>
      <c r="BHF174" s="13"/>
      <c r="BHG174" s="13"/>
      <c r="BHH174" s="13"/>
      <c r="BHI174" s="13"/>
      <c r="BHJ174" s="13"/>
      <c r="BHK174" s="13"/>
      <c r="BHL174" s="13"/>
      <c r="BHM174" s="13"/>
      <c r="BHN174" s="13"/>
      <c r="BHO174" s="13"/>
      <c r="BHP174" s="13"/>
      <c r="BHQ174" s="13"/>
      <c r="BHR174" s="13"/>
      <c r="BHS174" s="13"/>
      <c r="BHT174" s="13"/>
      <c r="BHU174" s="13"/>
      <c r="BHV174" s="13"/>
      <c r="BHW174" s="13"/>
      <c r="BHX174" s="13"/>
      <c r="BHY174" s="13"/>
      <c r="BHZ174" s="13"/>
      <c r="BIA174" s="13"/>
      <c r="BIB174" s="13"/>
      <c r="BIC174" s="13"/>
      <c r="BID174" s="13"/>
      <c r="BIE174" s="13"/>
      <c r="BIF174" s="13"/>
      <c r="BIG174" s="13"/>
      <c r="BIH174" s="13"/>
      <c r="BII174" s="13"/>
      <c r="BIJ174" s="13"/>
      <c r="BIK174" s="13"/>
      <c r="BIL174" s="13"/>
      <c r="BIM174" s="13"/>
      <c r="BIN174" s="13"/>
      <c r="BIO174" s="13"/>
      <c r="BIP174" s="13"/>
      <c r="BIQ174" s="13"/>
      <c r="BIR174" s="13"/>
      <c r="BIS174" s="13"/>
      <c r="BIT174" s="13"/>
      <c r="BIU174" s="13"/>
      <c r="BIV174" s="13"/>
      <c r="BIW174" s="13"/>
      <c r="BIX174" s="13"/>
      <c r="BIY174" s="13"/>
      <c r="BIZ174" s="13"/>
      <c r="BJA174" s="13"/>
      <c r="BJB174" s="13"/>
      <c r="BJC174" s="13"/>
      <c r="BJD174" s="13"/>
      <c r="BJE174" s="13"/>
      <c r="BJF174" s="13"/>
      <c r="BJG174" s="13"/>
      <c r="BJH174" s="13"/>
      <c r="BJI174" s="13"/>
      <c r="BJJ174" s="13"/>
      <c r="BJK174" s="13"/>
      <c r="BJL174" s="13"/>
      <c r="BJM174" s="13"/>
      <c r="BJN174" s="13"/>
      <c r="BJO174" s="13"/>
      <c r="BJP174" s="13"/>
      <c r="BJQ174" s="13"/>
      <c r="BJR174" s="13"/>
      <c r="BJS174" s="13"/>
      <c r="BJT174" s="13"/>
      <c r="BJU174" s="13"/>
      <c r="BJV174" s="13"/>
      <c r="BJW174" s="13"/>
      <c r="BJX174" s="13"/>
      <c r="BJY174" s="13"/>
      <c r="BJZ174" s="13"/>
      <c r="BKA174" s="13"/>
      <c r="BKB174" s="13"/>
      <c r="BKC174" s="13"/>
      <c r="BKD174" s="13"/>
      <c r="BKE174" s="13"/>
      <c r="BKF174" s="13"/>
      <c r="BKG174" s="13"/>
      <c r="BKH174" s="13"/>
      <c r="BKI174" s="13"/>
      <c r="BKJ174" s="13"/>
      <c r="BKK174" s="13"/>
      <c r="BKL174" s="13"/>
      <c r="BKM174" s="13"/>
      <c r="BKN174" s="13"/>
      <c r="BKO174" s="13"/>
      <c r="BKP174" s="13"/>
      <c r="BKQ174" s="13"/>
      <c r="BKR174" s="13"/>
      <c r="BKS174" s="13"/>
      <c r="BKT174" s="13"/>
      <c r="BKU174" s="13"/>
      <c r="BKV174" s="13"/>
      <c r="BKW174" s="13"/>
      <c r="BKX174" s="13"/>
      <c r="BKY174" s="13"/>
      <c r="BKZ174" s="13"/>
      <c r="BLA174" s="13"/>
      <c r="BLB174" s="13"/>
      <c r="BLC174" s="13"/>
      <c r="BLD174" s="13"/>
      <c r="BLE174" s="13"/>
      <c r="BLF174" s="13"/>
      <c r="BLG174" s="13"/>
      <c r="BLH174" s="13"/>
      <c r="BLI174" s="13"/>
      <c r="BLJ174" s="13"/>
      <c r="BLK174" s="13"/>
      <c r="BLL174" s="13"/>
      <c r="BLM174" s="13"/>
      <c r="BLN174" s="13"/>
      <c r="BLO174" s="13"/>
      <c r="BLP174" s="13"/>
      <c r="BLQ174" s="13"/>
      <c r="BLR174" s="13"/>
      <c r="BLS174" s="13"/>
      <c r="BLT174" s="13"/>
      <c r="BLU174" s="13"/>
      <c r="BLV174" s="13"/>
      <c r="BLW174" s="13"/>
      <c r="BLX174" s="13"/>
      <c r="BLY174" s="13"/>
      <c r="BLZ174" s="13"/>
      <c r="BMA174" s="13"/>
      <c r="BMB174" s="13"/>
      <c r="BMC174" s="13"/>
      <c r="BMD174" s="13"/>
      <c r="BME174" s="13"/>
      <c r="BMF174" s="13"/>
      <c r="BMG174" s="13"/>
      <c r="BMH174" s="13"/>
      <c r="BMI174" s="13"/>
      <c r="BMJ174" s="13"/>
      <c r="BMK174" s="13"/>
      <c r="BML174" s="13"/>
      <c r="BMM174" s="13"/>
      <c r="BMN174" s="13"/>
      <c r="BMO174" s="13"/>
      <c r="BMP174" s="13"/>
      <c r="BMQ174" s="13"/>
      <c r="BMR174" s="13"/>
      <c r="BMS174" s="13"/>
      <c r="BMT174" s="13"/>
      <c r="BMU174" s="13"/>
      <c r="BMV174" s="13"/>
      <c r="BMW174" s="13"/>
      <c r="BMX174" s="13"/>
      <c r="BMY174" s="13"/>
      <c r="BMZ174" s="13"/>
      <c r="BNA174" s="13"/>
      <c r="BNB174" s="13"/>
      <c r="BNC174" s="13"/>
      <c r="BND174" s="13"/>
      <c r="BNE174" s="13"/>
      <c r="BNF174" s="13"/>
      <c r="BNG174" s="13"/>
      <c r="BNH174" s="13"/>
      <c r="BNI174" s="13"/>
      <c r="BNJ174" s="13"/>
      <c r="BNK174" s="13"/>
      <c r="BNL174" s="13"/>
      <c r="BNM174" s="13"/>
      <c r="BNN174" s="13"/>
      <c r="BNO174" s="13"/>
      <c r="BNP174" s="13"/>
      <c r="BNQ174" s="13"/>
      <c r="BNR174" s="13"/>
      <c r="BNS174" s="13"/>
      <c r="BNT174" s="13"/>
      <c r="BNU174" s="13"/>
      <c r="BNV174" s="13"/>
      <c r="BNW174" s="13"/>
      <c r="BNX174" s="13"/>
      <c r="BNY174" s="13"/>
      <c r="BNZ174" s="13"/>
      <c r="BOA174" s="13"/>
      <c r="BOB174" s="13"/>
      <c r="BOC174" s="13"/>
      <c r="BOD174" s="13"/>
      <c r="BOE174" s="13"/>
      <c r="BOF174" s="13"/>
      <c r="BOG174" s="13"/>
      <c r="BOH174" s="13"/>
      <c r="BOI174" s="13"/>
      <c r="BOJ174" s="13"/>
      <c r="BOK174" s="13"/>
      <c r="BOL174" s="13"/>
      <c r="BOM174" s="13"/>
      <c r="BON174" s="13"/>
      <c r="BOO174" s="13"/>
      <c r="BOP174" s="13"/>
      <c r="BOQ174" s="13"/>
      <c r="BOR174" s="13"/>
      <c r="BOS174" s="13"/>
      <c r="BOT174" s="13"/>
      <c r="BOU174" s="13"/>
      <c r="BOV174" s="13"/>
      <c r="BOW174" s="13"/>
      <c r="BOX174" s="13"/>
      <c r="BOY174" s="13"/>
      <c r="BOZ174" s="13"/>
      <c r="BPA174" s="13"/>
      <c r="BPB174" s="13"/>
      <c r="BPC174" s="13"/>
      <c r="BPD174" s="13"/>
      <c r="BPE174" s="13"/>
      <c r="BPF174" s="13"/>
      <c r="BPG174" s="13"/>
      <c r="BPH174" s="13"/>
      <c r="BPI174" s="13"/>
      <c r="BPJ174" s="13"/>
      <c r="BPK174" s="13"/>
      <c r="BPL174" s="13"/>
      <c r="BPM174" s="13"/>
      <c r="BPN174" s="13"/>
      <c r="BPO174" s="13"/>
      <c r="BPP174" s="13"/>
      <c r="BPQ174" s="13"/>
      <c r="BPR174" s="13"/>
      <c r="BPS174" s="13"/>
      <c r="BPT174" s="13"/>
      <c r="BPU174" s="13"/>
      <c r="BPV174" s="13"/>
      <c r="BPW174" s="13"/>
      <c r="BPX174" s="13"/>
      <c r="BPY174" s="13"/>
      <c r="BPZ174" s="13"/>
      <c r="BQA174" s="13"/>
      <c r="BQB174" s="13"/>
      <c r="BQC174" s="13"/>
      <c r="BQD174" s="13"/>
      <c r="BQE174" s="13"/>
      <c r="BQF174" s="13"/>
      <c r="BQG174" s="13"/>
      <c r="BQH174" s="13"/>
      <c r="BQI174" s="13"/>
      <c r="BQJ174" s="13"/>
      <c r="BQK174" s="13"/>
      <c r="BQL174" s="13"/>
      <c r="BQM174" s="13"/>
      <c r="BQN174" s="13"/>
      <c r="BQO174" s="13"/>
      <c r="BQP174" s="13"/>
      <c r="BQQ174" s="13"/>
      <c r="BQR174" s="13"/>
      <c r="BQS174" s="13"/>
      <c r="BQT174" s="13"/>
      <c r="BQU174" s="13"/>
      <c r="BQV174" s="13"/>
      <c r="BQW174" s="13"/>
      <c r="BQX174" s="13"/>
      <c r="BQY174" s="13"/>
      <c r="BQZ174" s="13"/>
      <c r="BRA174" s="13"/>
      <c r="BRB174" s="13"/>
      <c r="BRC174" s="13"/>
      <c r="BRD174" s="13"/>
      <c r="BRE174" s="13"/>
      <c r="BRF174" s="13"/>
      <c r="BRG174" s="13"/>
      <c r="BRH174" s="13"/>
      <c r="BRI174" s="13"/>
      <c r="BRJ174" s="13"/>
      <c r="BRK174" s="13"/>
      <c r="BRL174" s="13"/>
      <c r="BRM174" s="13"/>
      <c r="BRN174" s="13"/>
      <c r="BRO174" s="13"/>
      <c r="BRP174" s="13"/>
      <c r="BRQ174" s="13"/>
      <c r="BRR174" s="13"/>
      <c r="BRS174" s="13"/>
      <c r="BRT174" s="13"/>
      <c r="BRU174" s="13"/>
      <c r="BRV174" s="13"/>
      <c r="BRW174" s="13"/>
      <c r="BRX174" s="13"/>
      <c r="BRY174" s="13"/>
      <c r="BRZ174" s="13"/>
      <c r="BSA174" s="13"/>
      <c r="BSB174" s="13"/>
      <c r="BSC174" s="13"/>
      <c r="BSD174" s="13"/>
      <c r="BSE174" s="13"/>
      <c r="BSF174" s="13"/>
      <c r="BSG174" s="13"/>
      <c r="BSH174" s="13"/>
      <c r="BSI174" s="13"/>
      <c r="BSJ174" s="13"/>
      <c r="BSK174" s="13"/>
      <c r="BSL174" s="13"/>
      <c r="BSM174" s="13"/>
      <c r="BSN174" s="13"/>
      <c r="BSO174" s="13"/>
      <c r="BSP174" s="13"/>
      <c r="BSQ174" s="13"/>
      <c r="BSR174" s="13"/>
      <c r="BSS174" s="13"/>
      <c r="BST174" s="13"/>
      <c r="BSU174" s="13"/>
      <c r="BSV174" s="13"/>
      <c r="BSW174" s="13"/>
      <c r="BSX174" s="13"/>
      <c r="BSY174" s="13"/>
      <c r="BSZ174" s="13"/>
      <c r="BTA174" s="13"/>
      <c r="BTB174" s="13"/>
      <c r="BTC174" s="13"/>
      <c r="BTD174" s="13"/>
      <c r="BTE174" s="13"/>
      <c r="BTF174" s="13"/>
      <c r="BTG174" s="13"/>
      <c r="BTH174" s="13"/>
      <c r="BTI174" s="13"/>
      <c r="BTJ174" s="13"/>
      <c r="BTK174" s="13"/>
      <c r="BTL174" s="13"/>
      <c r="BTM174" s="13"/>
      <c r="BTN174" s="13"/>
      <c r="BTO174" s="13"/>
      <c r="BTP174" s="13"/>
      <c r="BTQ174" s="13"/>
      <c r="BTR174" s="13"/>
      <c r="BTS174" s="13"/>
      <c r="BTT174" s="13"/>
      <c r="BTU174" s="13"/>
      <c r="BTV174" s="13"/>
      <c r="BTW174" s="13"/>
      <c r="BTX174" s="13"/>
      <c r="BTY174" s="13"/>
      <c r="BTZ174" s="13"/>
      <c r="BUA174" s="13"/>
      <c r="BUB174" s="13"/>
      <c r="BUC174" s="13"/>
      <c r="BUD174" s="13"/>
      <c r="BUE174" s="13"/>
      <c r="BUF174" s="13"/>
      <c r="BUG174" s="13"/>
      <c r="BUH174" s="13"/>
      <c r="BUI174" s="13"/>
      <c r="BUJ174" s="13"/>
      <c r="BUK174" s="13"/>
      <c r="BUL174" s="13"/>
      <c r="BUM174" s="13"/>
      <c r="BUN174" s="13"/>
      <c r="BUO174" s="13"/>
      <c r="BUP174" s="13"/>
      <c r="BUQ174" s="13"/>
      <c r="BUR174" s="13"/>
      <c r="BUS174" s="13"/>
      <c r="BUT174" s="13"/>
      <c r="BUU174" s="13"/>
      <c r="BUV174" s="13"/>
      <c r="BUW174" s="13"/>
      <c r="BUX174" s="13"/>
      <c r="BUY174" s="13"/>
      <c r="BUZ174" s="13"/>
      <c r="BVA174" s="13"/>
      <c r="BVB174" s="13"/>
      <c r="BVC174" s="13"/>
      <c r="BVD174" s="13"/>
      <c r="BVE174" s="13"/>
      <c r="BVF174" s="13"/>
      <c r="BVG174" s="13"/>
      <c r="BVH174" s="13"/>
      <c r="BVI174" s="13"/>
      <c r="BVJ174" s="13"/>
      <c r="BVK174" s="13"/>
      <c r="BVL174" s="13"/>
      <c r="BVM174" s="13"/>
      <c r="BVN174" s="13"/>
      <c r="BVO174" s="13"/>
      <c r="BVP174" s="13"/>
      <c r="BVQ174" s="13"/>
      <c r="BVR174" s="13"/>
      <c r="BVS174" s="13"/>
      <c r="BVT174" s="13"/>
      <c r="BVU174" s="13"/>
      <c r="BVV174" s="13"/>
      <c r="BVW174" s="13"/>
      <c r="BVX174" s="13"/>
      <c r="BVY174" s="13"/>
      <c r="BVZ174" s="13"/>
      <c r="BWA174" s="13"/>
      <c r="BWB174" s="13"/>
      <c r="BWC174" s="13"/>
      <c r="BWD174" s="13"/>
      <c r="BWE174" s="13"/>
      <c r="BWF174" s="13"/>
      <c r="BWG174" s="13"/>
      <c r="BWH174" s="13"/>
      <c r="BWI174" s="13"/>
      <c r="BWJ174" s="13"/>
      <c r="BWK174" s="13"/>
      <c r="BWL174" s="13"/>
      <c r="BWM174" s="13"/>
      <c r="BWN174" s="13"/>
      <c r="BWO174" s="13"/>
      <c r="BWP174" s="13"/>
      <c r="BWQ174" s="13"/>
      <c r="BWR174" s="13"/>
      <c r="BWS174" s="13"/>
      <c r="BWT174" s="13"/>
      <c r="BWU174" s="13"/>
      <c r="BWV174" s="13"/>
      <c r="BWW174" s="13"/>
      <c r="BWX174" s="13"/>
      <c r="BWY174" s="13"/>
      <c r="BWZ174" s="13"/>
      <c r="BXA174" s="13"/>
      <c r="BXB174" s="13"/>
      <c r="BXC174" s="13"/>
      <c r="BXD174" s="13"/>
      <c r="BXE174" s="13"/>
      <c r="BXF174" s="13"/>
      <c r="BXG174" s="13"/>
      <c r="BXH174" s="13"/>
      <c r="BXI174" s="13"/>
      <c r="BXJ174" s="13"/>
      <c r="BXK174" s="13"/>
      <c r="BXL174" s="13"/>
      <c r="BXM174" s="13"/>
      <c r="BXN174" s="13"/>
      <c r="BXO174" s="13"/>
      <c r="BXP174" s="13"/>
      <c r="BXQ174" s="13"/>
      <c r="BXR174" s="13"/>
      <c r="BXS174" s="13"/>
      <c r="BXT174" s="13"/>
      <c r="BXU174" s="13"/>
      <c r="BXV174" s="13"/>
      <c r="BXW174" s="13"/>
      <c r="BXX174" s="13"/>
      <c r="BXY174" s="13"/>
      <c r="BXZ174" s="13"/>
      <c r="BYA174" s="13"/>
      <c r="BYB174" s="13"/>
      <c r="BYC174" s="13"/>
      <c r="BYD174" s="13"/>
      <c r="BYE174" s="13"/>
      <c r="BYF174" s="13"/>
      <c r="BYG174" s="13"/>
      <c r="BYH174" s="13"/>
      <c r="BYI174" s="13"/>
      <c r="BYJ174" s="13"/>
      <c r="BYK174" s="13"/>
      <c r="BYL174" s="13"/>
      <c r="BYM174" s="13"/>
      <c r="BYN174" s="13"/>
      <c r="BYO174" s="13"/>
      <c r="BYP174" s="13"/>
      <c r="BYQ174" s="13"/>
      <c r="BYR174" s="13"/>
      <c r="BYS174" s="13"/>
      <c r="BYT174" s="13"/>
      <c r="BYU174" s="13"/>
      <c r="BYV174" s="13"/>
      <c r="BYW174" s="13"/>
      <c r="BYX174" s="13"/>
      <c r="BYY174" s="13"/>
      <c r="BYZ174" s="13"/>
      <c r="BZA174" s="13"/>
      <c r="BZB174" s="13"/>
      <c r="BZC174" s="13"/>
      <c r="BZD174" s="13"/>
      <c r="BZE174" s="13"/>
      <c r="BZF174" s="13"/>
      <c r="BZG174" s="13"/>
      <c r="BZH174" s="13"/>
      <c r="BZI174" s="13"/>
      <c r="BZJ174" s="13"/>
      <c r="BZK174" s="13"/>
      <c r="BZL174" s="13"/>
      <c r="BZM174" s="13"/>
      <c r="BZN174" s="13"/>
      <c r="BZO174" s="13"/>
      <c r="BZP174" s="13"/>
      <c r="BZQ174" s="13"/>
      <c r="BZR174" s="13"/>
      <c r="BZS174" s="13"/>
      <c r="BZT174" s="13"/>
      <c r="BZU174" s="13"/>
      <c r="BZV174" s="13"/>
      <c r="BZW174" s="13"/>
      <c r="BZX174" s="13"/>
      <c r="BZY174" s="13"/>
      <c r="BZZ174" s="13"/>
      <c r="CAA174" s="13"/>
      <c r="CAB174" s="13"/>
      <c r="CAC174" s="13"/>
      <c r="CAD174" s="13"/>
      <c r="CAE174" s="13"/>
      <c r="CAF174" s="13"/>
      <c r="CAG174" s="13"/>
      <c r="CAH174" s="13"/>
      <c r="CAI174" s="13"/>
      <c r="CAJ174" s="13"/>
      <c r="CAK174" s="13"/>
      <c r="CAL174" s="13"/>
      <c r="CAM174" s="13"/>
      <c r="CAN174" s="13"/>
      <c r="CAO174" s="13"/>
      <c r="CAP174" s="13"/>
      <c r="CAQ174" s="13"/>
      <c r="CAR174" s="13"/>
      <c r="CAS174" s="13"/>
      <c r="CAT174" s="13"/>
      <c r="CAU174" s="13"/>
      <c r="CAV174" s="13"/>
      <c r="CAW174" s="13"/>
      <c r="CAX174" s="13"/>
      <c r="CAY174" s="13"/>
      <c r="CAZ174" s="13"/>
      <c r="CBA174" s="13"/>
      <c r="CBB174" s="13"/>
      <c r="CBC174" s="13"/>
      <c r="CBD174" s="13"/>
      <c r="CBE174" s="13"/>
      <c r="CBF174" s="13"/>
      <c r="CBG174" s="13"/>
      <c r="CBH174" s="13"/>
      <c r="CBI174" s="13"/>
      <c r="CBJ174" s="13"/>
      <c r="CBK174" s="13"/>
      <c r="CBL174" s="13"/>
      <c r="CBM174" s="13"/>
      <c r="CBN174" s="13"/>
      <c r="CBO174" s="13"/>
      <c r="CBP174" s="13"/>
      <c r="CBQ174" s="13"/>
      <c r="CBR174" s="13"/>
      <c r="CBS174" s="13"/>
      <c r="CBT174" s="13"/>
      <c r="CBU174" s="13"/>
      <c r="CBV174" s="13"/>
      <c r="CBW174" s="13"/>
      <c r="CBX174" s="13"/>
      <c r="CBY174" s="13"/>
      <c r="CBZ174" s="13"/>
      <c r="CCA174" s="13"/>
      <c r="CCB174" s="13"/>
      <c r="CCC174" s="13"/>
      <c r="CCD174" s="13"/>
      <c r="CCE174" s="13"/>
      <c r="CCF174" s="13"/>
      <c r="CCG174" s="13"/>
      <c r="CCH174" s="13"/>
      <c r="CCI174" s="13"/>
      <c r="CCJ174" s="13"/>
      <c r="CCK174" s="13"/>
      <c r="CCL174" s="13"/>
      <c r="CCM174" s="13"/>
      <c r="CCN174" s="13"/>
      <c r="CCO174" s="13"/>
      <c r="CCP174" s="13"/>
      <c r="CCQ174" s="13"/>
      <c r="CCR174" s="13"/>
      <c r="CCS174" s="13"/>
      <c r="CCT174" s="13"/>
      <c r="CCU174" s="13"/>
      <c r="CCV174" s="13"/>
      <c r="CCW174" s="13"/>
      <c r="CCX174" s="13"/>
      <c r="CCY174" s="13"/>
      <c r="CCZ174" s="13"/>
      <c r="CDA174" s="13"/>
      <c r="CDB174" s="13"/>
      <c r="CDC174" s="13"/>
      <c r="CDD174" s="13"/>
      <c r="CDE174" s="13"/>
      <c r="CDF174" s="13"/>
      <c r="CDG174" s="13"/>
      <c r="CDH174" s="13"/>
      <c r="CDI174" s="13"/>
      <c r="CDJ174" s="13"/>
      <c r="CDK174" s="13"/>
      <c r="CDL174" s="13"/>
      <c r="CDM174" s="13"/>
      <c r="CDN174" s="13"/>
      <c r="CDO174" s="13"/>
      <c r="CDP174" s="13"/>
      <c r="CDQ174" s="13"/>
      <c r="CDR174" s="13"/>
      <c r="CDS174" s="13"/>
      <c r="CDT174" s="13"/>
      <c r="CDU174" s="13"/>
      <c r="CDV174" s="13"/>
      <c r="CDW174" s="13"/>
      <c r="CDX174" s="13"/>
      <c r="CDY174" s="13"/>
      <c r="CDZ174" s="13"/>
      <c r="CEA174" s="13"/>
      <c r="CEB174" s="13"/>
      <c r="CEC174" s="13"/>
      <c r="CED174" s="13"/>
      <c r="CEE174" s="13"/>
      <c r="CEF174" s="13"/>
      <c r="CEG174" s="13"/>
      <c r="CEH174" s="13"/>
      <c r="CEI174" s="13"/>
      <c r="CEJ174" s="13"/>
      <c r="CEK174" s="13"/>
      <c r="CEL174" s="13"/>
      <c r="CEM174" s="13"/>
      <c r="CEN174" s="13"/>
      <c r="CEO174" s="13"/>
      <c r="CEP174" s="13"/>
      <c r="CEQ174" s="13"/>
      <c r="CER174" s="13"/>
      <c r="CES174" s="13"/>
      <c r="CET174" s="13"/>
      <c r="CEU174" s="13"/>
      <c r="CEV174" s="13"/>
      <c r="CEW174" s="13"/>
      <c r="CEX174" s="13"/>
      <c r="CEY174" s="13"/>
      <c r="CEZ174" s="13"/>
      <c r="CFA174" s="13"/>
      <c r="CFB174" s="13"/>
      <c r="CFC174" s="13"/>
      <c r="CFD174" s="13"/>
      <c r="CFE174" s="13"/>
      <c r="CFF174" s="13"/>
      <c r="CFG174" s="13"/>
      <c r="CFH174" s="13"/>
      <c r="CFI174" s="13"/>
      <c r="CFJ174" s="13"/>
      <c r="CFK174" s="13"/>
      <c r="CFL174" s="13"/>
      <c r="CFM174" s="13"/>
      <c r="CFN174" s="13"/>
      <c r="CFO174" s="13"/>
      <c r="CFP174" s="13"/>
      <c r="CFQ174" s="13"/>
      <c r="CFR174" s="13"/>
      <c r="CFS174" s="13"/>
      <c r="CFT174" s="13"/>
      <c r="CFU174" s="13"/>
      <c r="CFV174" s="13"/>
      <c r="CFW174" s="13"/>
      <c r="CFX174" s="13"/>
      <c r="CFY174" s="13"/>
      <c r="CFZ174" s="13"/>
      <c r="CGA174" s="13"/>
      <c r="CGB174" s="13"/>
      <c r="CGC174" s="13"/>
      <c r="CGD174" s="13"/>
      <c r="CGE174" s="13"/>
      <c r="CGF174" s="13"/>
      <c r="CGG174" s="13"/>
      <c r="CGH174" s="13"/>
      <c r="CGI174" s="13"/>
      <c r="CGJ174" s="13"/>
      <c r="CGK174" s="13"/>
      <c r="CGL174" s="13"/>
      <c r="CGM174" s="13"/>
      <c r="CGN174" s="13"/>
      <c r="CGO174" s="13"/>
      <c r="CGP174" s="13"/>
      <c r="CGQ174" s="13"/>
      <c r="CGR174" s="13"/>
      <c r="CGS174" s="13"/>
      <c r="CGT174" s="13"/>
      <c r="CGU174" s="13"/>
      <c r="CGV174" s="13"/>
      <c r="CGW174" s="13"/>
      <c r="CGX174" s="13"/>
      <c r="CGY174" s="13"/>
      <c r="CGZ174" s="13"/>
      <c r="CHA174" s="13"/>
      <c r="CHB174" s="13"/>
      <c r="CHC174" s="13"/>
      <c r="CHD174" s="13"/>
      <c r="CHE174" s="13"/>
      <c r="CHF174" s="13"/>
      <c r="CHG174" s="13"/>
      <c r="CHH174" s="13"/>
      <c r="CHI174" s="13"/>
      <c r="CHJ174" s="13"/>
      <c r="CHK174" s="13"/>
      <c r="CHL174" s="13"/>
      <c r="CHM174" s="13"/>
      <c r="CHN174" s="13"/>
      <c r="CHO174" s="13"/>
      <c r="CHP174" s="13"/>
      <c r="CHQ174" s="13"/>
      <c r="CHR174" s="13"/>
      <c r="CHS174" s="13"/>
      <c r="CHT174" s="13"/>
      <c r="CHU174" s="13"/>
      <c r="CHV174" s="13"/>
      <c r="CHW174" s="13"/>
      <c r="CHX174" s="13"/>
      <c r="CHY174" s="13"/>
      <c r="CHZ174" s="13"/>
      <c r="CIA174" s="13"/>
      <c r="CIB174" s="13"/>
      <c r="CIC174" s="13"/>
      <c r="CID174" s="13"/>
      <c r="CIE174" s="13"/>
      <c r="CIF174" s="13"/>
      <c r="CIG174" s="13"/>
      <c r="CIH174" s="13"/>
      <c r="CII174" s="13"/>
      <c r="CIJ174" s="13"/>
      <c r="CIK174" s="13"/>
      <c r="CIL174" s="13"/>
      <c r="CIM174" s="13"/>
      <c r="CIN174" s="13"/>
      <c r="CIO174" s="13"/>
      <c r="CIP174" s="13"/>
      <c r="CIQ174" s="13"/>
      <c r="CIR174" s="13"/>
      <c r="CIS174" s="13"/>
      <c r="CIT174" s="13"/>
      <c r="CIU174" s="13"/>
      <c r="CIV174" s="13"/>
      <c r="CIW174" s="13"/>
      <c r="CIX174" s="13"/>
      <c r="CIY174" s="13"/>
      <c r="CIZ174" s="13"/>
      <c r="CJA174" s="13"/>
      <c r="CJB174" s="13"/>
      <c r="CJC174" s="13"/>
      <c r="CJD174" s="13"/>
      <c r="CJE174" s="13"/>
      <c r="CJF174" s="13"/>
      <c r="CJG174" s="13"/>
      <c r="CJH174" s="13"/>
      <c r="CJI174" s="13"/>
      <c r="CJJ174" s="13"/>
      <c r="CJK174" s="13"/>
      <c r="CJL174" s="13"/>
      <c r="CJM174" s="13"/>
      <c r="CJN174" s="13"/>
      <c r="CJO174" s="13"/>
      <c r="CJP174" s="13"/>
      <c r="CJQ174" s="13"/>
      <c r="CJR174" s="13"/>
      <c r="CJS174" s="13"/>
      <c r="CJT174" s="13"/>
      <c r="CJU174" s="13"/>
      <c r="CJV174" s="13"/>
      <c r="CJW174" s="13"/>
      <c r="CJX174" s="13"/>
      <c r="CJY174" s="13"/>
      <c r="CJZ174" s="13"/>
      <c r="CKA174" s="13"/>
      <c r="CKB174" s="13"/>
      <c r="CKC174" s="13"/>
      <c r="CKD174" s="13"/>
      <c r="CKE174" s="13"/>
      <c r="CKF174" s="13"/>
      <c r="CKG174" s="13"/>
      <c r="CKH174" s="13"/>
      <c r="CKI174" s="13"/>
      <c r="CKJ174" s="13"/>
      <c r="CKK174" s="13"/>
      <c r="CKL174" s="13"/>
      <c r="CKM174" s="13"/>
      <c r="CKN174" s="13"/>
      <c r="CKO174" s="13"/>
      <c r="CKP174" s="13"/>
      <c r="CKQ174" s="13"/>
      <c r="CKR174" s="13"/>
      <c r="CKS174" s="13"/>
      <c r="CKT174" s="13"/>
      <c r="CKU174" s="13"/>
      <c r="CKV174" s="13"/>
      <c r="CKW174" s="13"/>
      <c r="CKX174" s="13"/>
      <c r="CKY174" s="13"/>
      <c r="CKZ174" s="13"/>
      <c r="CLA174" s="13"/>
      <c r="CLB174" s="13"/>
      <c r="CLC174" s="13"/>
      <c r="CLD174" s="13"/>
      <c r="CLE174" s="13"/>
      <c r="CLF174" s="13"/>
      <c r="CLG174" s="13"/>
      <c r="CLH174" s="13"/>
      <c r="CLI174" s="13"/>
      <c r="CLJ174" s="13"/>
      <c r="CLK174" s="13"/>
      <c r="CLL174" s="13"/>
      <c r="CLM174" s="13"/>
      <c r="CLN174" s="13"/>
      <c r="CLO174" s="13"/>
      <c r="CLP174" s="13"/>
      <c r="CLQ174" s="13"/>
      <c r="CLR174" s="13"/>
      <c r="CLS174" s="13"/>
      <c r="CLT174" s="13"/>
      <c r="CLU174" s="13"/>
      <c r="CLV174" s="13"/>
      <c r="CLW174" s="13"/>
      <c r="CLX174" s="13"/>
      <c r="CLY174" s="13"/>
      <c r="CLZ174" s="13"/>
      <c r="CMA174" s="13"/>
      <c r="CMB174" s="13"/>
      <c r="CMC174" s="13"/>
      <c r="CMD174" s="13"/>
      <c r="CME174" s="13"/>
      <c r="CMF174" s="13"/>
      <c r="CMG174" s="13"/>
      <c r="CMH174" s="13"/>
      <c r="CMI174" s="13"/>
      <c r="CMJ174" s="13"/>
      <c r="CMK174" s="13"/>
      <c r="CML174" s="13"/>
      <c r="CMM174" s="13"/>
      <c r="CMN174" s="13"/>
      <c r="CMO174" s="13"/>
      <c r="CMP174" s="13"/>
      <c r="CMQ174" s="13"/>
      <c r="CMR174" s="13"/>
      <c r="CMS174" s="13"/>
      <c r="CMT174" s="13"/>
      <c r="CMU174" s="13"/>
      <c r="CMV174" s="13"/>
      <c r="CMW174" s="13"/>
      <c r="CMX174" s="13"/>
      <c r="CMY174" s="13"/>
      <c r="CMZ174" s="13"/>
      <c r="CNA174" s="13"/>
      <c r="CNB174" s="13"/>
      <c r="CNC174" s="13"/>
      <c r="CND174" s="13"/>
      <c r="CNE174" s="13"/>
      <c r="CNF174" s="13"/>
      <c r="CNG174" s="13"/>
      <c r="CNH174" s="13"/>
      <c r="CNI174" s="13"/>
      <c r="CNJ174" s="13"/>
      <c r="CNK174" s="13"/>
      <c r="CNL174" s="13"/>
      <c r="CNM174" s="13"/>
      <c r="CNN174" s="13"/>
      <c r="CNO174" s="13"/>
      <c r="CNP174" s="13"/>
      <c r="CNQ174" s="13"/>
      <c r="CNR174" s="13"/>
      <c r="CNS174" s="13"/>
      <c r="CNT174" s="13"/>
      <c r="CNU174" s="13"/>
      <c r="CNV174" s="13"/>
      <c r="CNW174" s="13"/>
      <c r="CNX174" s="13"/>
      <c r="CNY174" s="13"/>
      <c r="CNZ174" s="13"/>
      <c r="COA174" s="13"/>
      <c r="COB174" s="13"/>
      <c r="COC174" s="13"/>
      <c r="COD174" s="13"/>
      <c r="COE174" s="13"/>
      <c r="COF174" s="13"/>
      <c r="COG174" s="13"/>
      <c r="COH174" s="13"/>
      <c r="COI174" s="13"/>
      <c r="COJ174" s="13"/>
      <c r="COK174" s="13"/>
      <c r="COL174" s="13"/>
      <c r="COM174" s="13"/>
      <c r="CON174" s="13"/>
      <c r="COO174" s="13"/>
      <c r="COP174" s="13"/>
      <c r="COQ174" s="13"/>
      <c r="COR174" s="13"/>
      <c r="COS174" s="13"/>
      <c r="COT174" s="13"/>
      <c r="COU174" s="13"/>
      <c r="COV174" s="13"/>
      <c r="COW174" s="13"/>
      <c r="COX174" s="13"/>
      <c r="COY174" s="13"/>
      <c r="COZ174" s="13"/>
      <c r="CPA174" s="13"/>
      <c r="CPB174" s="13"/>
      <c r="CPC174" s="13"/>
      <c r="CPD174" s="13"/>
      <c r="CPE174" s="13"/>
      <c r="CPF174" s="13"/>
      <c r="CPG174" s="13"/>
      <c r="CPH174" s="13"/>
      <c r="CPI174" s="13"/>
      <c r="CPJ174" s="13"/>
      <c r="CPK174" s="13"/>
      <c r="CPL174" s="13"/>
      <c r="CPM174" s="13"/>
      <c r="CPN174" s="13"/>
      <c r="CPO174" s="13"/>
      <c r="CPP174" s="13"/>
      <c r="CPQ174" s="13"/>
      <c r="CPR174" s="13"/>
      <c r="CPS174" s="13"/>
      <c r="CPT174" s="13"/>
      <c r="CPU174" s="13"/>
      <c r="CPV174" s="13"/>
      <c r="CPW174" s="13"/>
      <c r="CPX174" s="13"/>
      <c r="CPY174" s="13"/>
      <c r="CPZ174" s="13"/>
      <c r="CQA174" s="13"/>
      <c r="CQB174" s="13"/>
      <c r="CQC174" s="13"/>
      <c r="CQD174" s="13"/>
      <c r="CQE174" s="13"/>
      <c r="CQF174" s="13"/>
      <c r="CQG174" s="13"/>
      <c r="CQH174" s="13"/>
      <c r="CQI174" s="13"/>
      <c r="CQJ174" s="13"/>
      <c r="CQK174" s="13"/>
      <c r="CQL174" s="13"/>
      <c r="CQM174" s="13"/>
      <c r="CQN174" s="13"/>
      <c r="CQO174" s="13"/>
      <c r="CQP174" s="13"/>
      <c r="CQQ174" s="13"/>
      <c r="CQR174" s="13"/>
      <c r="CQS174" s="13"/>
      <c r="CQT174" s="13"/>
      <c r="CQU174" s="13"/>
      <c r="CQV174" s="13"/>
      <c r="CQW174" s="13"/>
      <c r="CQX174" s="13"/>
      <c r="CQY174" s="13"/>
      <c r="CQZ174" s="13"/>
      <c r="CRA174" s="13"/>
      <c r="CRB174" s="13"/>
      <c r="CRC174" s="13"/>
      <c r="CRD174" s="13"/>
      <c r="CRE174" s="13"/>
      <c r="CRF174" s="13"/>
      <c r="CRG174" s="13"/>
      <c r="CRH174" s="13"/>
      <c r="CRI174" s="13"/>
      <c r="CRJ174" s="13"/>
      <c r="CRK174" s="13"/>
      <c r="CRL174" s="13"/>
      <c r="CRM174" s="13"/>
      <c r="CRN174" s="13"/>
      <c r="CRO174" s="13"/>
      <c r="CRP174" s="13"/>
      <c r="CRQ174" s="13"/>
      <c r="CRR174" s="13"/>
      <c r="CRS174" s="13"/>
      <c r="CRT174" s="13"/>
      <c r="CRU174" s="13"/>
      <c r="CRV174" s="13"/>
      <c r="CRW174" s="13"/>
      <c r="CRX174" s="13"/>
      <c r="CRY174" s="13"/>
      <c r="CRZ174" s="13"/>
      <c r="CSA174" s="13"/>
      <c r="CSB174" s="13"/>
      <c r="CSC174" s="13"/>
      <c r="CSD174" s="13"/>
      <c r="CSE174" s="13"/>
      <c r="CSF174" s="13"/>
      <c r="CSG174" s="13"/>
      <c r="CSH174" s="13"/>
      <c r="CSI174" s="13"/>
      <c r="CSJ174" s="13"/>
      <c r="CSK174" s="13"/>
      <c r="CSL174" s="13"/>
      <c r="CSM174" s="13"/>
      <c r="CSN174" s="13"/>
      <c r="CSO174" s="13"/>
      <c r="CSP174" s="13"/>
      <c r="CSQ174" s="13"/>
      <c r="CSR174" s="13"/>
      <c r="CSS174" s="13"/>
      <c r="CST174" s="13"/>
      <c r="CSU174" s="13"/>
      <c r="CSV174" s="13"/>
      <c r="CSW174" s="13"/>
      <c r="CSX174" s="13"/>
      <c r="CSY174" s="13"/>
      <c r="CSZ174" s="13"/>
      <c r="CTA174" s="13"/>
      <c r="CTB174" s="13"/>
      <c r="CTC174" s="13"/>
      <c r="CTD174" s="13"/>
      <c r="CTE174" s="13"/>
      <c r="CTF174" s="13"/>
      <c r="CTG174" s="13"/>
      <c r="CTH174" s="13"/>
      <c r="CTI174" s="13"/>
      <c r="CTJ174" s="13"/>
      <c r="CTK174" s="13"/>
      <c r="CTL174" s="13"/>
      <c r="CTM174" s="13"/>
      <c r="CTN174" s="13"/>
      <c r="CTO174" s="13"/>
      <c r="CTP174" s="13"/>
      <c r="CTQ174" s="13"/>
      <c r="CTR174" s="13"/>
      <c r="CTS174" s="13"/>
      <c r="CTT174" s="13"/>
      <c r="CTU174" s="13"/>
      <c r="CTV174" s="13"/>
      <c r="CTW174" s="13"/>
      <c r="CTX174" s="13"/>
      <c r="CTY174" s="13"/>
      <c r="CTZ174" s="13"/>
      <c r="CUA174" s="13"/>
      <c r="CUB174" s="13"/>
      <c r="CUC174" s="13"/>
      <c r="CUD174" s="13"/>
      <c r="CUE174" s="13"/>
      <c r="CUF174" s="13"/>
      <c r="CUG174" s="13"/>
      <c r="CUH174" s="13"/>
      <c r="CUI174" s="13"/>
      <c r="CUJ174" s="13"/>
      <c r="CUK174" s="13"/>
      <c r="CUL174" s="13"/>
      <c r="CUM174" s="13"/>
      <c r="CUN174" s="13"/>
      <c r="CUO174" s="13"/>
      <c r="CUP174" s="13"/>
      <c r="CUQ174" s="13"/>
      <c r="CUR174" s="13"/>
      <c r="CUS174" s="13"/>
      <c r="CUT174" s="13"/>
      <c r="CUU174" s="13"/>
      <c r="CUV174" s="13"/>
      <c r="CUW174" s="13"/>
      <c r="CUX174" s="13"/>
      <c r="CUY174" s="13"/>
      <c r="CUZ174" s="13"/>
      <c r="CVA174" s="13"/>
      <c r="CVB174" s="13"/>
      <c r="CVC174" s="13"/>
      <c r="CVD174" s="13"/>
      <c r="CVE174" s="13"/>
      <c r="CVF174" s="13"/>
      <c r="CVG174" s="13"/>
      <c r="CVH174" s="13"/>
      <c r="CVI174" s="13"/>
      <c r="CVJ174" s="13"/>
      <c r="CVK174" s="13"/>
      <c r="CVL174" s="13"/>
      <c r="CVM174" s="13"/>
      <c r="CVN174" s="13"/>
      <c r="CVO174" s="13"/>
      <c r="CVP174" s="13"/>
      <c r="CVQ174" s="13"/>
      <c r="CVR174" s="13"/>
      <c r="CVS174" s="13"/>
      <c r="CVT174" s="13"/>
      <c r="CVU174" s="13"/>
      <c r="CVV174" s="13"/>
      <c r="CVW174" s="13"/>
      <c r="CVX174" s="13"/>
      <c r="CVY174" s="13"/>
      <c r="CVZ174" s="13"/>
      <c r="CWA174" s="13"/>
      <c r="CWB174" s="13"/>
      <c r="CWC174" s="13"/>
      <c r="CWD174" s="13"/>
      <c r="CWE174" s="13"/>
      <c r="CWF174" s="13"/>
      <c r="CWG174" s="13"/>
      <c r="CWH174" s="13"/>
      <c r="CWI174" s="13"/>
      <c r="CWJ174" s="13"/>
      <c r="CWK174" s="13"/>
      <c r="CWL174" s="13"/>
      <c r="CWM174" s="13"/>
      <c r="CWN174" s="13"/>
      <c r="CWO174" s="13"/>
      <c r="CWP174" s="13"/>
      <c r="CWQ174" s="13"/>
      <c r="CWR174" s="13"/>
      <c r="CWS174" s="13"/>
      <c r="CWT174" s="13"/>
      <c r="CWU174" s="13"/>
      <c r="CWV174" s="13"/>
      <c r="CWW174" s="13"/>
      <c r="CWX174" s="13"/>
      <c r="CWY174" s="13"/>
      <c r="CWZ174" s="13"/>
      <c r="CXA174" s="13"/>
      <c r="CXB174" s="13"/>
      <c r="CXC174" s="13"/>
      <c r="CXD174" s="13"/>
      <c r="CXE174" s="13"/>
      <c r="CXF174" s="13"/>
      <c r="CXG174" s="13"/>
      <c r="CXH174" s="13"/>
      <c r="CXI174" s="13"/>
      <c r="CXJ174" s="13"/>
      <c r="CXK174" s="13"/>
      <c r="CXL174" s="13"/>
      <c r="CXM174" s="13"/>
      <c r="CXN174" s="13"/>
      <c r="CXO174" s="13"/>
      <c r="CXP174" s="13"/>
      <c r="CXQ174" s="13"/>
      <c r="CXR174" s="13"/>
      <c r="CXS174" s="13"/>
      <c r="CXT174" s="13"/>
      <c r="CXU174" s="13"/>
      <c r="CXV174" s="13"/>
      <c r="CXW174" s="13"/>
      <c r="CXX174" s="13"/>
      <c r="CXY174" s="13"/>
      <c r="CXZ174" s="13"/>
      <c r="CYA174" s="13"/>
      <c r="CYB174" s="13"/>
      <c r="CYC174" s="13"/>
      <c r="CYD174" s="13"/>
      <c r="CYE174" s="13"/>
      <c r="CYF174" s="13"/>
      <c r="CYG174" s="13"/>
      <c r="CYH174" s="13"/>
      <c r="CYI174" s="13"/>
      <c r="CYJ174" s="13"/>
      <c r="CYK174" s="13"/>
      <c r="CYL174" s="13"/>
      <c r="CYM174" s="13"/>
      <c r="CYN174" s="13"/>
      <c r="CYO174" s="13"/>
      <c r="CYP174" s="13"/>
      <c r="CYQ174" s="13"/>
      <c r="CYR174" s="13"/>
      <c r="CYS174" s="13"/>
      <c r="CYT174" s="13"/>
      <c r="CYU174" s="13"/>
      <c r="CYV174" s="13"/>
      <c r="CYW174" s="13"/>
      <c r="CYX174" s="13"/>
      <c r="CYY174" s="13"/>
      <c r="CYZ174" s="13"/>
      <c r="CZA174" s="13"/>
      <c r="CZB174" s="13"/>
      <c r="CZC174" s="13"/>
      <c r="CZD174" s="13"/>
      <c r="CZE174" s="13"/>
      <c r="CZF174" s="13"/>
      <c r="CZG174" s="13"/>
      <c r="CZH174" s="13"/>
      <c r="CZI174" s="13"/>
      <c r="CZJ174" s="13"/>
      <c r="CZK174" s="13"/>
      <c r="CZL174" s="13"/>
      <c r="CZM174" s="13"/>
      <c r="CZN174" s="13"/>
      <c r="CZO174" s="13"/>
      <c r="CZP174" s="13"/>
      <c r="CZQ174" s="13"/>
      <c r="CZR174" s="13"/>
      <c r="CZS174" s="13"/>
      <c r="CZT174" s="13"/>
      <c r="CZU174" s="13"/>
      <c r="CZV174" s="13"/>
      <c r="CZW174" s="13"/>
      <c r="CZX174" s="13"/>
      <c r="CZY174" s="13"/>
      <c r="CZZ174" s="13"/>
      <c r="DAA174" s="13"/>
      <c r="DAB174" s="13"/>
      <c r="DAC174" s="13"/>
      <c r="DAD174" s="13"/>
      <c r="DAE174" s="13"/>
      <c r="DAF174" s="13"/>
      <c r="DAG174" s="13"/>
      <c r="DAH174" s="13"/>
      <c r="DAI174" s="13"/>
      <c r="DAJ174" s="13"/>
      <c r="DAK174" s="13"/>
      <c r="DAL174" s="13"/>
      <c r="DAM174" s="13"/>
      <c r="DAN174" s="13"/>
      <c r="DAO174" s="13"/>
      <c r="DAP174" s="13"/>
      <c r="DAQ174" s="13"/>
      <c r="DAR174" s="13"/>
      <c r="DAS174" s="13"/>
      <c r="DAT174" s="13"/>
      <c r="DAU174" s="13"/>
      <c r="DAV174" s="13"/>
      <c r="DAW174" s="13"/>
      <c r="DAX174" s="13"/>
      <c r="DAY174" s="13"/>
      <c r="DAZ174" s="13"/>
      <c r="DBA174" s="13"/>
      <c r="DBB174" s="13"/>
      <c r="DBC174" s="13"/>
      <c r="DBD174" s="13"/>
      <c r="DBE174" s="13"/>
      <c r="DBF174" s="13"/>
      <c r="DBG174" s="13"/>
      <c r="DBH174" s="13"/>
      <c r="DBI174" s="13"/>
      <c r="DBJ174" s="13"/>
      <c r="DBK174" s="13"/>
      <c r="DBL174" s="13"/>
      <c r="DBM174" s="13"/>
      <c r="DBN174" s="13"/>
      <c r="DBO174" s="13"/>
      <c r="DBP174" s="13"/>
      <c r="DBQ174" s="13"/>
      <c r="DBR174" s="13"/>
      <c r="DBS174" s="13"/>
      <c r="DBT174" s="13"/>
      <c r="DBU174" s="13"/>
      <c r="DBV174" s="13"/>
      <c r="DBW174" s="13"/>
      <c r="DBX174" s="13"/>
      <c r="DBY174" s="13"/>
      <c r="DBZ174" s="13"/>
      <c r="DCA174" s="13"/>
      <c r="DCB174" s="13"/>
      <c r="DCC174" s="13"/>
      <c r="DCD174" s="13"/>
      <c r="DCE174" s="13"/>
      <c r="DCF174" s="13"/>
      <c r="DCG174" s="13"/>
      <c r="DCH174" s="13"/>
      <c r="DCI174" s="13"/>
      <c r="DCJ174" s="13"/>
      <c r="DCK174" s="13"/>
      <c r="DCL174" s="13"/>
      <c r="DCM174" s="13"/>
      <c r="DCN174" s="13"/>
      <c r="DCO174" s="13"/>
      <c r="DCP174" s="13"/>
      <c r="DCQ174" s="13"/>
      <c r="DCR174" s="13"/>
      <c r="DCS174" s="13"/>
      <c r="DCT174" s="13"/>
      <c r="DCU174" s="13"/>
      <c r="DCV174" s="13"/>
      <c r="DCW174" s="13"/>
      <c r="DCX174" s="13"/>
      <c r="DCY174" s="13"/>
      <c r="DCZ174" s="13"/>
      <c r="DDA174" s="13"/>
      <c r="DDB174" s="13"/>
      <c r="DDC174" s="13"/>
      <c r="DDD174" s="13"/>
      <c r="DDE174" s="13"/>
      <c r="DDF174" s="13"/>
      <c r="DDG174" s="13"/>
      <c r="DDH174" s="13"/>
      <c r="DDI174" s="13"/>
      <c r="DDJ174" s="13"/>
      <c r="DDK174" s="13"/>
      <c r="DDL174" s="13"/>
      <c r="DDM174" s="13"/>
      <c r="DDN174" s="13"/>
      <c r="DDO174" s="13"/>
      <c r="DDP174" s="13"/>
      <c r="DDQ174" s="13"/>
      <c r="DDR174" s="13"/>
      <c r="DDS174" s="13"/>
      <c r="DDT174" s="13"/>
      <c r="DDU174" s="13"/>
      <c r="DDV174" s="13"/>
      <c r="DDW174" s="13"/>
      <c r="DDX174" s="13"/>
      <c r="DDY174" s="13"/>
      <c r="DDZ174" s="13"/>
      <c r="DEA174" s="13"/>
      <c r="DEB174" s="13"/>
      <c r="DEC174" s="13"/>
      <c r="DED174" s="13"/>
      <c r="DEE174" s="13"/>
      <c r="DEF174" s="13"/>
      <c r="DEG174" s="13"/>
      <c r="DEH174" s="13"/>
      <c r="DEI174" s="13"/>
      <c r="DEJ174" s="13"/>
      <c r="DEK174" s="13"/>
      <c r="DEL174" s="13"/>
      <c r="DEM174" s="13"/>
      <c r="DEN174" s="13"/>
      <c r="DEO174" s="13"/>
      <c r="DEP174" s="13"/>
      <c r="DEQ174" s="13"/>
      <c r="DER174" s="13"/>
      <c r="DES174" s="13"/>
      <c r="DET174" s="13"/>
      <c r="DEU174" s="13"/>
      <c r="DEV174" s="13"/>
      <c r="DEW174" s="13"/>
      <c r="DEX174" s="13"/>
      <c r="DEY174" s="13"/>
      <c r="DEZ174" s="13"/>
      <c r="DFA174" s="13"/>
      <c r="DFB174" s="13"/>
      <c r="DFC174" s="13"/>
      <c r="DFD174" s="13"/>
      <c r="DFE174" s="13"/>
      <c r="DFF174" s="13"/>
      <c r="DFG174" s="13"/>
      <c r="DFH174" s="13"/>
      <c r="DFI174" s="13"/>
      <c r="DFJ174" s="13"/>
      <c r="DFK174" s="13"/>
      <c r="DFL174" s="13"/>
      <c r="DFM174" s="13"/>
      <c r="DFN174" s="13"/>
      <c r="DFO174" s="13"/>
      <c r="DFP174" s="13"/>
      <c r="DFQ174" s="13"/>
      <c r="DFR174" s="13"/>
      <c r="DFS174" s="13"/>
      <c r="DFT174" s="13"/>
      <c r="DFU174" s="13"/>
      <c r="DFV174" s="13"/>
      <c r="DFW174" s="13"/>
      <c r="DFX174" s="13"/>
      <c r="DFY174" s="13"/>
      <c r="DFZ174" s="13"/>
      <c r="DGA174" s="13"/>
      <c r="DGB174" s="13"/>
      <c r="DGC174" s="13"/>
      <c r="DGD174" s="13"/>
      <c r="DGE174" s="13"/>
      <c r="DGF174" s="13"/>
      <c r="DGG174" s="13"/>
      <c r="DGH174" s="13"/>
      <c r="DGI174" s="13"/>
      <c r="DGJ174" s="13"/>
      <c r="DGK174" s="13"/>
      <c r="DGL174" s="13"/>
      <c r="DGM174" s="13"/>
      <c r="DGN174" s="13"/>
      <c r="DGO174" s="13"/>
      <c r="DGP174" s="13"/>
      <c r="DGQ174" s="13"/>
      <c r="DGR174" s="13"/>
      <c r="DGS174" s="13"/>
      <c r="DGT174" s="13"/>
      <c r="DGU174" s="13"/>
      <c r="DGV174" s="13"/>
      <c r="DGW174" s="13"/>
      <c r="DGX174" s="13"/>
      <c r="DGY174" s="13"/>
      <c r="DGZ174" s="13"/>
      <c r="DHA174" s="13"/>
      <c r="DHB174" s="13"/>
      <c r="DHC174" s="13"/>
      <c r="DHD174" s="13"/>
      <c r="DHE174" s="13"/>
      <c r="DHF174" s="13"/>
      <c r="DHG174" s="13"/>
      <c r="DHH174" s="13"/>
      <c r="DHI174" s="13"/>
      <c r="DHJ174" s="13"/>
      <c r="DHK174" s="13"/>
      <c r="DHL174" s="13"/>
      <c r="DHM174" s="13"/>
      <c r="DHN174" s="13"/>
      <c r="DHO174" s="13"/>
      <c r="DHP174" s="13"/>
      <c r="DHQ174" s="13"/>
      <c r="DHR174" s="13"/>
      <c r="DHS174" s="13"/>
      <c r="DHT174" s="13"/>
      <c r="DHU174" s="13"/>
      <c r="DHV174" s="13"/>
      <c r="DHW174" s="13"/>
      <c r="DHX174" s="13"/>
      <c r="DHY174" s="13"/>
      <c r="DHZ174" s="13"/>
      <c r="DIA174" s="13"/>
      <c r="DIB174" s="13"/>
      <c r="DIC174" s="13"/>
      <c r="DID174" s="13"/>
      <c r="DIE174" s="13"/>
      <c r="DIF174" s="13"/>
      <c r="DIG174" s="13"/>
      <c r="DIH174" s="13"/>
      <c r="DII174" s="13"/>
      <c r="DIJ174" s="13"/>
      <c r="DIK174" s="13"/>
      <c r="DIL174" s="13"/>
      <c r="DIM174" s="13"/>
      <c r="DIN174" s="13"/>
      <c r="DIO174" s="13"/>
      <c r="DIP174" s="13"/>
      <c r="DIQ174" s="13"/>
      <c r="DIR174" s="13"/>
      <c r="DIS174" s="13"/>
      <c r="DIT174" s="13"/>
      <c r="DIU174" s="13"/>
      <c r="DIV174" s="13"/>
      <c r="DIW174" s="13"/>
      <c r="DIX174" s="13"/>
      <c r="DIY174" s="13"/>
      <c r="DIZ174" s="13"/>
      <c r="DJA174" s="13"/>
      <c r="DJB174" s="13"/>
      <c r="DJC174" s="13"/>
      <c r="DJD174" s="13"/>
      <c r="DJE174" s="13"/>
      <c r="DJF174" s="13"/>
      <c r="DJG174" s="13"/>
      <c r="DJH174" s="13"/>
      <c r="DJI174" s="13"/>
      <c r="DJJ174" s="13"/>
      <c r="DJK174" s="13"/>
      <c r="DJL174" s="13"/>
      <c r="DJM174" s="13"/>
      <c r="DJN174" s="13"/>
      <c r="DJO174" s="13"/>
      <c r="DJP174" s="13"/>
      <c r="DJQ174" s="13"/>
      <c r="DJR174" s="13"/>
      <c r="DJS174" s="13"/>
      <c r="DJT174" s="13"/>
      <c r="DJU174" s="13"/>
      <c r="DJV174" s="13"/>
      <c r="DJW174" s="13"/>
      <c r="DJX174" s="13"/>
      <c r="DJY174" s="13"/>
      <c r="DJZ174" s="13"/>
      <c r="DKA174" s="13"/>
      <c r="DKB174" s="13"/>
      <c r="DKC174" s="13"/>
      <c r="DKD174" s="13"/>
      <c r="DKE174" s="13"/>
      <c r="DKF174" s="13"/>
      <c r="DKG174" s="13"/>
      <c r="DKH174" s="13"/>
      <c r="DKI174" s="13"/>
      <c r="DKJ174" s="13"/>
      <c r="DKK174" s="13"/>
      <c r="DKL174" s="13"/>
      <c r="DKM174" s="13"/>
      <c r="DKN174" s="13"/>
      <c r="DKO174" s="13"/>
      <c r="DKP174" s="13"/>
      <c r="DKQ174" s="13"/>
      <c r="DKR174" s="13"/>
      <c r="DKS174" s="13"/>
      <c r="DKT174" s="13"/>
      <c r="DKU174" s="13"/>
      <c r="DKV174" s="13"/>
      <c r="DKW174" s="13"/>
      <c r="DKX174" s="13"/>
      <c r="DKY174" s="13"/>
      <c r="DKZ174" s="13"/>
      <c r="DLA174" s="13"/>
      <c r="DLB174" s="13"/>
      <c r="DLC174" s="13"/>
      <c r="DLD174" s="13"/>
      <c r="DLE174" s="13"/>
      <c r="DLF174" s="13"/>
      <c r="DLG174" s="13"/>
      <c r="DLH174" s="13"/>
      <c r="DLI174" s="13"/>
      <c r="DLJ174" s="13"/>
      <c r="DLK174" s="13"/>
      <c r="DLL174" s="13"/>
      <c r="DLM174" s="13"/>
      <c r="DLN174" s="13"/>
      <c r="DLO174" s="13"/>
      <c r="DLP174" s="13"/>
      <c r="DLQ174" s="13"/>
      <c r="DLR174" s="13"/>
      <c r="DLS174" s="13"/>
      <c r="DLT174" s="13"/>
      <c r="DLU174" s="13"/>
      <c r="DLV174" s="13"/>
      <c r="DLW174" s="13"/>
      <c r="DLX174" s="13"/>
      <c r="DLY174" s="13"/>
      <c r="DLZ174" s="13"/>
      <c r="DMA174" s="13"/>
      <c r="DMB174" s="13"/>
      <c r="DMC174" s="13"/>
      <c r="DMD174" s="13"/>
      <c r="DME174" s="13"/>
      <c r="DMF174" s="13"/>
      <c r="DMG174" s="13"/>
      <c r="DMH174" s="13"/>
      <c r="DMI174" s="13"/>
      <c r="DMJ174" s="13"/>
      <c r="DMK174" s="13"/>
      <c r="DML174" s="13"/>
      <c r="DMM174" s="13"/>
      <c r="DMN174" s="13"/>
      <c r="DMO174" s="13"/>
      <c r="DMP174" s="13"/>
      <c r="DMQ174" s="13"/>
      <c r="DMR174" s="13"/>
      <c r="DMS174" s="13"/>
      <c r="DMT174" s="13"/>
      <c r="DMU174" s="13"/>
      <c r="DMV174" s="13"/>
      <c r="DMW174" s="13"/>
      <c r="DMX174" s="13"/>
      <c r="DMY174" s="13"/>
      <c r="DMZ174" s="13"/>
      <c r="DNA174" s="13"/>
      <c r="DNB174" s="13"/>
      <c r="DNC174" s="13"/>
      <c r="DND174" s="13"/>
      <c r="DNE174" s="13"/>
      <c r="DNF174" s="13"/>
      <c r="DNG174" s="13"/>
      <c r="DNH174" s="13"/>
      <c r="DNI174" s="13"/>
      <c r="DNJ174" s="13"/>
      <c r="DNK174" s="13"/>
      <c r="DNL174" s="13"/>
      <c r="DNM174" s="13"/>
      <c r="DNN174" s="13"/>
      <c r="DNO174" s="13"/>
      <c r="DNP174" s="13"/>
      <c r="DNQ174" s="13"/>
      <c r="DNR174" s="13"/>
      <c r="DNS174" s="13"/>
      <c r="DNT174" s="13"/>
      <c r="DNU174" s="13"/>
      <c r="DNV174" s="13"/>
      <c r="DNW174" s="13"/>
      <c r="DNX174" s="13"/>
      <c r="DNY174" s="13"/>
      <c r="DNZ174" s="13"/>
      <c r="DOA174" s="13"/>
      <c r="DOB174" s="13"/>
      <c r="DOC174" s="13"/>
      <c r="DOD174" s="13"/>
      <c r="DOE174" s="13"/>
      <c r="DOF174" s="13"/>
      <c r="DOG174" s="13"/>
      <c r="DOH174" s="13"/>
      <c r="DOI174" s="13"/>
      <c r="DOJ174" s="13"/>
      <c r="DOK174" s="13"/>
      <c r="DOL174" s="13"/>
      <c r="DOM174" s="13"/>
      <c r="DON174" s="13"/>
      <c r="DOO174" s="13"/>
      <c r="DOP174" s="13"/>
      <c r="DOQ174" s="13"/>
      <c r="DOR174" s="13"/>
      <c r="DOS174" s="13"/>
      <c r="DOT174" s="13"/>
      <c r="DOU174" s="13"/>
      <c r="DOV174" s="13"/>
      <c r="DOW174" s="13"/>
      <c r="DOX174" s="13"/>
      <c r="DOY174" s="13"/>
      <c r="DOZ174" s="13"/>
      <c r="DPA174" s="13"/>
      <c r="DPB174" s="13"/>
      <c r="DPC174" s="13"/>
      <c r="DPD174" s="13"/>
      <c r="DPE174" s="13"/>
      <c r="DPF174" s="13"/>
      <c r="DPG174" s="13"/>
      <c r="DPH174" s="13"/>
      <c r="DPI174" s="13"/>
      <c r="DPJ174" s="13"/>
      <c r="DPK174" s="13"/>
      <c r="DPL174" s="13"/>
      <c r="DPM174" s="13"/>
      <c r="DPN174" s="13"/>
      <c r="DPO174" s="13"/>
      <c r="DPP174" s="13"/>
      <c r="DPQ174" s="13"/>
      <c r="DPR174" s="13"/>
      <c r="DPS174" s="13"/>
      <c r="DPT174" s="13"/>
      <c r="DPU174" s="13"/>
      <c r="DPV174" s="13"/>
      <c r="DPW174" s="13"/>
      <c r="DPX174" s="13"/>
      <c r="DPY174" s="13"/>
      <c r="DPZ174" s="13"/>
      <c r="DQA174" s="13"/>
      <c r="DQB174" s="13"/>
      <c r="DQC174" s="13"/>
      <c r="DQD174" s="13"/>
      <c r="DQE174" s="13"/>
      <c r="DQF174" s="13"/>
      <c r="DQG174" s="13"/>
      <c r="DQH174" s="13"/>
      <c r="DQI174" s="13"/>
      <c r="DQJ174" s="13"/>
      <c r="DQK174" s="13"/>
      <c r="DQL174" s="13"/>
      <c r="DQM174" s="13"/>
      <c r="DQN174" s="13"/>
      <c r="DQO174" s="13"/>
      <c r="DQP174" s="13"/>
      <c r="DQQ174" s="13"/>
      <c r="DQR174" s="13"/>
      <c r="DQS174" s="13"/>
      <c r="DQT174" s="13"/>
      <c r="DQU174" s="13"/>
      <c r="DQV174" s="13"/>
      <c r="DQW174" s="13"/>
      <c r="DQX174" s="13"/>
      <c r="DQY174" s="13"/>
      <c r="DQZ174" s="13"/>
      <c r="DRA174" s="13"/>
      <c r="DRB174" s="13"/>
      <c r="DRC174" s="13"/>
      <c r="DRD174" s="13"/>
      <c r="DRE174" s="13"/>
      <c r="DRF174" s="13"/>
      <c r="DRG174" s="13"/>
      <c r="DRH174" s="13"/>
      <c r="DRI174" s="13"/>
      <c r="DRJ174" s="13"/>
      <c r="DRK174" s="13"/>
      <c r="DRL174" s="13"/>
      <c r="DRM174" s="13"/>
      <c r="DRN174" s="13"/>
      <c r="DRO174" s="13"/>
      <c r="DRP174" s="13"/>
      <c r="DRQ174" s="13"/>
      <c r="DRR174" s="13"/>
      <c r="DRS174" s="13"/>
      <c r="DRT174" s="13"/>
      <c r="DRU174" s="13"/>
      <c r="DRV174" s="13"/>
      <c r="DRW174" s="13"/>
      <c r="DRX174" s="13"/>
      <c r="DRY174" s="13"/>
      <c r="DRZ174" s="13"/>
      <c r="DSA174" s="13"/>
      <c r="DSB174" s="13"/>
      <c r="DSC174" s="13"/>
      <c r="DSD174" s="13"/>
      <c r="DSE174" s="13"/>
      <c r="DSF174" s="13"/>
      <c r="DSG174" s="13"/>
      <c r="DSH174" s="13"/>
      <c r="DSI174" s="13"/>
      <c r="DSJ174" s="13"/>
      <c r="DSK174" s="13"/>
      <c r="DSL174" s="13"/>
      <c r="DSM174" s="13"/>
      <c r="DSN174" s="13"/>
      <c r="DSO174" s="13"/>
      <c r="DSP174" s="13"/>
      <c r="DSQ174" s="13"/>
      <c r="DSR174" s="13"/>
      <c r="DSS174" s="13"/>
      <c r="DST174" s="13"/>
      <c r="DSU174" s="13"/>
      <c r="DSV174" s="13"/>
      <c r="DSW174" s="13"/>
      <c r="DSX174" s="13"/>
      <c r="DSY174" s="13"/>
      <c r="DSZ174" s="13"/>
      <c r="DTA174" s="13"/>
      <c r="DTB174" s="13"/>
      <c r="DTC174" s="13"/>
      <c r="DTD174" s="13"/>
      <c r="DTE174" s="13"/>
      <c r="DTF174" s="13"/>
      <c r="DTG174" s="13"/>
      <c r="DTH174" s="13"/>
      <c r="DTI174" s="13"/>
      <c r="DTJ174" s="13"/>
      <c r="DTK174" s="13"/>
      <c r="DTL174" s="13"/>
      <c r="DTM174" s="13"/>
      <c r="DTN174" s="13"/>
      <c r="DTO174" s="13"/>
      <c r="DTP174" s="13"/>
      <c r="DTQ174" s="13"/>
      <c r="DTR174" s="13"/>
      <c r="DTS174" s="13"/>
      <c r="DTT174" s="13"/>
      <c r="DTU174" s="13"/>
      <c r="DTV174" s="13"/>
      <c r="DTW174" s="13"/>
      <c r="DTX174" s="13"/>
      <c r="DTY174" s="13"/>
      <c r="DTZ174" s="13"/>
      <c r="DUA174" s="13"/>
      <c r="DUB174" s="13"/>
      <c r="DUC174" s="13"/>
      <c r="DUD174" s="13"/>
      <c r="DUE174" s="13"/>
      <c r="DUF174" s="13"/>
      <c r="DUG174" s="13"/>
      <c r="DUH174" s="13"/>
      <c r="DUI174" s="13"/>
      <c r="DUJ174" s="13"/>
      <c r="DUK174" s="13"/>
      <c r="DUL174" s="13"/>
      <c r="DUM174" s="13"/>
      <c r="DUN174" s="13"/>
      <c r="DUO174" s="13"/>
      <c r="DUP174" s="13"/>
      <c r="DUQ174" s="13"/>
      <c r="DUR174" s="13"/>
      <c r="DUS174" s="13"/>
      <c r="DUT174" s="13"/>
      <c r="DUU174" s="13"/>
      <c r="DUV174" s="13"/>
      <c r="DUW174" s="13"/>
      <c r="DUX174" s="13"/>
      <c r="DUY174" s="13"/>
      <c r="DUZ174" s="13"/>
      <c r="DVA174" s="13"/>
      <c r="DVB174" s="13"/>
      <c r="DVC174" s="13"/>
      <c r="DVD174" s="13"/>
      <c r="DVE174" s="13"/>
      <c r="DVF174" s="13"/>
      <c r="DVG174" s="13"/>
      <c r="DVH174" s="13"/>
      <c r="DVI174" s="13"/>
      <c r="DVJ174" s="13"/>
      <c r="DVK174" s="13"/>
      <c r="DVL174" s="13"/>
      <c r="DVM174" s="13"/>
      <c r="DVN174" s="13"/>
      <c r="DVO174" s="13"/>
      <c r="DVP174" s="13"/>
      <c r="DVQ174" s="13"/>
      <c r="DVR174" s="13"/>
      <c r="DVS174" s="13"/>
      <c r="DVT174" s="13"/>
      <c r="DVU174" s="13"/>
      <c r="DVV174" s="13"/>
      <c r="DVW174" s="13"/>
      <c r="DVX174" s="13"/>
      <c r="DVY174" s="13"/>
      <c r="DVZ174" s="13"/>
      <c r="DWA174" s="13"/>
      <c r="DWB174" s="13"/>
      <c r="DWC174" s="13"/>
      <c r="DWD174" s="13"/>
      <c r="DWE174" s="13"/>
      <c r="DWF174" s="13"/>
      <c r="DWG174" s="13"/>
      <c r="DWH174" s="13"/>
      <c r="DWI174" s="13"/>
      <c r="DWJ174" s="13"/>
      <c r="DWK174" s="13"/>
      <c r="DWL174" s="13"/>
      <c r="DWM174" s="13"/>
      <c r="DWN174" s="13"/>
      <c r="DWO174" s="13"/>
      <c r="DWP174" s="13"/>
      <c r="DWQ174" s="13"/>
      <c r="DWR174" s="13"/>
      <c r="DWS174" s="13"/>
      <c r="DWT174" s="13"/>
      <c r="DWU174" s="13"/>
      <c r="DWV174" s="13"/>
      <c r="DWW174" s="13"/>
      <c r="DWX174" s="13"/>
      <c r="DWY174" s="13"/>
      <c r="DWZ174" s="13"/>
      <c r="DXA174" s="13"/>
      <c r="DXB174" s="13"/>
      <c r="DXC174" s="13"/>
      <c r="DXD174" s="13"/>
      <c r="DXE174" s="13"/>
      <c r="DXF174" s="13"/>
      <c r="DXG174" s="13"/>
      <c r="DXH174" s="13"/>
      <c r="DXI174" s="13"/>
      <c r="DXJ174" s="13"/>
      <c r="DXK174" s="13"/>
      <c r="DXL174" s="13"/>
      <c r="DXM174" s="13"/>
      <c r="DXN174" s="13"/>
      <c r="DXO174" s="13"/>
      <c r="DXP174" s="13"/>
      <c r="DXQ174" s="13"/>
      <c r="DXR174" s="13"/>
      <c r="DXS174" s="13"/>
      <c r="DXT174" s="13"/>
      <c r="DXU174" s="13"/>
      <c r="DXV174" s="13"/>
      <c r="DXW174" s="13"/>
      <c r="DXX174" s="13"/>
      <c r="DXY174" s="13"/>
      <c r="DXZ174" s="13"/>
      <c r="DYA174" s="13"/>
      <c r="DYB174" s="13"/>
      <c r="DYC174" s="13"/>
      <c r="DYD174" s="13"/>
      <c r="DYE174" s="13"/>
      <c r="DYF174" s="13"/>
      <c r="DYG174" s="13"/>
      <c r="DYH174" s="13"/>
      <c r="DYI174" s="13"/>
      <c r="DYJ174" s="13"/>
      <c r="DYK174" s="13"/>
      <c r="DYL174" s="13"/>
      <c r="DYM174" s="13"/>
      <c r="DYN174" s="13"/>
      <c r="DYO174" s="13"/>
      <c r="DYP174" s="13"/>
      <c r="DYQ174" s="13"/>
      <c r="DYR174" s="13"/>
      <c r="DYS174" s="13"/>
      <c r="DYT174" s="13"/>
      <c r="DYU174" s="13"/>
      <c r="DYV174" s="13"/>
      <c r="DYW174" s="13"/>
      <c r="DYX174" s="13"/>
      <c r="DYY174" s="13"/>
      <c r="DYZ174" s="13"/>
      <c r="DZA174" s="13"/>
      <c r="DZB174" s="13"/>
      <c r="DZC174" s="13"/>
      <c r="DZD174" s="13"/>
      <c r="DZE174" s="13"/>
      <c r="DZF174" s="13"/>
      <c r="DZG174" s="13"/>
      <c r="DZH174" s="13"/>
      <c r="DZI174" s="13"/>
      <c r="DZJ174" s="13"/>
      <c r="DZK174" s="13"/>
      <c r="DZL174" s="13"/>
      <c r="DZM174" s="13"/>
      <c r="DZN174" s="13"/>
      <c r="DZO174" s="13"/>
      <c r="DZP174" s="13"/>
      <c r="DZQ174" s="13"/>
      <c r="DZR174" s="13"/>
      <c r="DZS174" s="13"/>
      <c r="DZT174" s="13"/>
      <c r="DZU174" s="13"/>
      <c r="DZV174" s="13"/>
      <c r="DZW174" s="13"/>
      <c r="DZX174" s="13"/>
      <c r="DZY174" s="13"/>
      <c r="DZZ174" s="13"/>
      <c r="EAA174" s="13"/>
      <c r="EAB174" s="13"/>
      <c r="EAC174" s="13"/>
      <c r="EAD174" s="13"/>
      <c r="EAE174" s="13"/>
      <c r="EAF174" s="13"/>
      <c r="EAG174" s="13"/>
      <c r="EAH174" s="13"/>
      <c r="EAI174" s="13"/>
      <c r="EAJ174" s="13"/>
      <c r="EAK174" s="13"/>
      <c r="EAL174" s="13"/>
      <c r="EAM174" s="13"/>
      <c r="EAN174" s="13"/>
      <c r="EAO174" s="13"/>
      <c r="EAP174" s="13"/>
      <c r="EAQ174" s="13"/>
      <c r="EAR174" s="13"/>
      <c r="EAS174" s="13"/>
      <c r="EAT174" s="13"/>
      <c r="EAU174" s="13"/>
      <c r="EAV174" s="13"/>
      <c r="EAW174" s="13"/>
      <c r="EAX174" s="13"/>
      <c r="EAY174" s="13"/>
      <c r="EAZ174" s="13"/>
      <c r="EBA174" s="13"/>
      <c r="EBB174" s="13"/>
      <c r="EBC174" s="13"/>
      <c r="EBD174" s="13"/>
      <c r="EBE174" s="13"/>
      <c r="EBF174" s="13"/>
      <c r="EBG174" s="13"/>
      <c r="EBH174" s="13"/>
      <c r="EBI174" s="13"/>
      <c r="EBJ174" s="13"/>
      <c r="EBK174" s="13"/>
      <c r="EBL174" s="13"/>
      <c r="EBM174" s="13"/>
      <c r="EBN174" s="13"/>
      <c r="EBO174" s="13"/>
      <c r="EBP174" s="13"/>
      <c r="EBQ174" s="13"/>
      <c r="EBR174" s="13"/>
      <c r="EBS174" s="13"/>
      <c r="EBT174" s="13"/>
      <c r="EBU174" s="13"/>
      <c r="EBV174" s="13"/>
      <c r="EBW174" s="13"/>
      <c r="EBX174" s="13"/>
      <c r="EBY174" s="13"/>
      <c r="EBZ174" s="13"/>
      <c r="ECA174" s="13"/>
      <c r="ECB174" s="13"/>
      <c r="ECC174" s="13"/>
      <c r="ECD174" s="13"/>
      <c r="ECE174" s="13"/>
      <c r="ECF174" s="13"/>
      <c r="ECG174" s="13"/>
      <c r="ECH174" s="13"/>
      <c r="ECI174" s="13"/>
      <c r="ECJ174" s="13"/>
      <c r="ECK174" s="13"/>
      <c r="ECL174" s="13"/>
      <c r="ECM174" s="13"/>
      <c r="ECN174" s="13"/>
      <c r="ECO174" s="13"/>
      <c r="ECP174" s="13"/>
      <c r="ECQ174" s="13"/>
      <c r="ECR174" s="13"/>
      <c r="ECS174" s="13"/>
      <c r="ECT174" s="13"/>
      <c r="ECU174" s="13"/>
      <c r="ECV174" s="13"/>
      <c r="ECW174" s="13"/>
      <c r="ECX174" s="13"/>
      <c r="ECY174" s="13"/>
      <c r="ECZ174" s="13"/>
      <c r="EDA174" s="13"/>
      <c r="EDB174" s="13"/>
      <c r="EDC174" s="13"/>
      <c r="EDD174" s="13"/>
      <c r="EDE174" s="13"/>
      <c r="EDF174" s="13"/>
      <c r="EDG174" s="13"/>
      <c r="EDH174" s="13"/>
      <c r="EDI174" s="13"/>
      <c r="EDJ174" s="13"/>
      <c r="EDK174" s="13"/>
      <c r="EDL174" s="13"/>
      <c r="EDM174" s="13"/>
      <c r="EDN174" s="13"/>
      <c r="EDO174" s="13"/>
      <c r="EDP174" s="13"/>
      <c r="EDQ174" s="13"/>
      <c r="EDR174" s="13"/>
      <c r="EDS174" s="13"/>
      <c r="EDT174" s="13"/>
      <c r="EDU174" s="13"/>
      <c r="EDV174" s="13"/>
      <c r="EDW174" s="13"/>
      <c r="EDX174" s="13"/>
      <c r="EDY174" s="13"/>
      <c r="EDZ174" s="13"/>
      <c r="EEA174" s="13"/>
      <c r="EEB174" s="13"/>
      <c r="EEC174" s="13"/>
      <c r="EED174" s="13"/>
      <c r="EEE174" s="13"/>
      <c r="EEF174" s="13"/>
      <c r="EEG174" s="13"/>
      <c r="EEH174" s="13"/>
      <c r="EEI174" s="13"/>
      <c r="EEJ174" s="13"/>
      <c r="EEK174" s="13"/>
      <c r="EEL174" s="13"/>
      <c r="EEM174" s="13"/>
      <c r="EEN174" s="13"/>
      <c r="EEO174" s="13"/>
      <c r="EEP174" s="13"/>
      <c r="EEQ174" s="13"/>
      <c r="EER174" s="13"/>
      <c r="EES174" s="13"/>
      <c r="EET174" s="13"/>
      <c r="EEU174" s="13"/>
      <c r="EEV174" s="13"/>
      <c r="EEW174" s="13"/>
      <c r="EEX174" s="13"/>
      <c r="EEY174" s="13"/>
      <c r="EEZ174" s="13"/>
      <c r="EFA174" s="13"/>
      <c r="EFB174" s="13"/>
      <c r="EFC174" s="13"/>
      <c r="EFD174" s="13"/>
      <c r="EFE174" s="13"/>
      <c r="EFF174" s="13"/>
      <c r="EFG174" s="13"/>
      <c r="EFH174" s="13"/>
      <c r="EFI174" s="13"/>
      <c r="EFJ174" s="13"/>
      <c r="EFK174" s="13"/>
      <c r="EFL174" s="13"/>
      <c r="EFM174" s="13"/>
      <c r="EFN174" s="13"/>
      <c r="EFO174" s="13"/>
      <c r="EFP174" s="13"/>
      <c r="EFQ174" s="13"/>
      <c r="EFR174" s="13"/>
      <c r="EFS174" s="13"/>
      <c r="EFT174" s="13"/>
      <c r="EFU174" s="13"/>
      <c r="EFV174" s="13"/>
      <c r="EFW174" s="13"/>
      <c r="EFX174" s="13"/>
      <c r="EFY174" s="13"/>
      <c r="EFZ174" s="13"/>
      <c r="EGA174" s="13"/>
      <c r="EGB174" s="13"/>
      <c r="EGC174" s="13"/>
      <c r="EGD174" s="13"/>
      <c r="EGE174" s="13"/>
      <c r="EGF174" s="13"/>
      <c r="EGG174" s="13"/>
      <c r="EGH174" s="13"/>
      <c r="EGI174" s="13"/>
      <c r="EGJ174" s="13"/>
      <c r="EGK174" s="13"/>
      <c r="EGL174" s="13"/>
      <c r="EGM174" s="13"/>
      <c r="EGN174" s="13"/>
      <c r="EGO174" s="13"/>
      <c r="EGP174" s="13"/>
      <c r="EGQ174" s="13"/>
      <c r="EGR174" s="13"/>
      <c r="EGS174" s="13"/>
      <c r="EGT174" s="13"/>
      <c r="EGU174" s="13"/>
      <c r="EGV174" s="13"/>
      <c r="EGW174" s="13"/>
      <c r="EGX174" s="13"/>
      <c r="EGY174" s="13"/>
      <c r="EGZ174" s="13"/>
      <c r="EHA174" s="13"/>
      <c r="EHB174" s="13"/>
      <c r="EHC174" s="13"/>
      <c r="EHD174" s="13"/>
      <c r="EHE174" s="13"/>
      <c r="EHF174" s="13"/>
      <c r="EHG174" s="13"/>
      <c r="EHH174" s="13"/>
      <c r="EHI174" s="13"/>
      <c r="EHJ174" s="13"/>
      <c r="EHK174" s="13"/>
      <c r="EHL174" s="13"/>
      <c r="EHM174" s="13"/>
      <c r="EHN174" s="13"/>
      <c r="EHO174" s="13"/>
      <c r="EHP174" s="13"/>
      <c r="EHQ174" s="13"/>
      <c r="EHR174" s="13"/>
      <c r="EHS174" s="13"/>
      <c r="EHT174" s="13"/>
      <c r="EHU174" s="13"/>
      <c r="EHV174" s="13"/>
      <c r="EHW174" s="13"/>
      <c r="EHX174" s="13"/>
      <c r="EHY174" s="13"/>
      <c r="EHZ174" s="13"/>
      <c r="EIA174" s="13"/>
      <c r="EIB174" s="13"/>
      <c r="EIC174" s="13"/>
      <c r="EID174" s="13"/>
      <c r="EIE174" s="13"/>
      <c r="EIF174" s="13"/>
      <c r="EIG174" s="13"/>
      <c r="EIH174" s="13"/>
      <c r="EII174" s="13"/>
      <c r="EIJ174" s="13"/>
      <c r="EIK174" s="13"/>
      <c r="EIL174" s="13"/>
    </row>
    <row r="175" spans="1:3626" customFormat="1" ht="19.5" customHeight="1" thickBot="1" x14ac:dyDescent="0.3">
      <c r="A175" s="66" t="s">
        <v>290</v>
      </c>
      <c r="B175" s="129"/>
      <c r="C175" s="129"/>
      <c r="D175" s="129"/>
      <c r="E175" s="302"/>
      <c r="F175" s="302"/>
      <c r="G175" s="130">
        <f>G171+G174</f>
        <v>3954.8200000000006</v>
      </c>
      <c r="H175" s="70"/>
      <c r="I175" s="70"/>
      <c r="J175" s="161">
        <f>J171+J174</f>
        <v>4254.8200000000006</v>
      </c>
      <c r="K175" s="185"/>
      <c r="L175" s="70"/>
      <c r="M175" s="70"/>
      <c r="N175" s="262">
        <f>N171+N174</f>
        <v>4053.9300000000003</v>
      </c>
    </row>
    <row r="176" spans="1:3626" s="7" customFormat="1" x14ac:dyDescent="0.25">
      <c r="A176" s="6" t="s">
        <v>110</v>
      </c>
      <c r="B176" s="131"/>
      <c r="C176" s="131"/>
      <c r="D176" s="131"/>
      <c r="E176" s="131"/>
      <c r="F176" s="131"/>
      <c r="G176" s="131"/>
      <c r="H176" s="87"/>
      <c r="I176" s="87"/>
      <c r="J176" s="87"/>
      <c r="K176" s="186"/>
      <c r="L176" s="87"/>
      <c r="M176" s="87"/>
      <c r="N176" s="240"/>
    </row>
    <row r="177" spans="1:14" customFormat="1" x14ac:dyDescent="0.25">
      <c r="A177" s="9" t="s">
        <v>271</v>
      </c>
      <c r="B177" s="91"/>
      <c r="C177" s="91"/>
      <c r="D177" s="91"/>
      <c r="E177" s="91"/>
      <c r="F177" s="91"/>
      <c r="G177" s="91">
        <f>J188</f>
        <v>14682.93</v>
      </c>
      <c r="H177" s="109"/>
      <c r="I177" s="109"/>
      <c r="J177" s="92">
        <v>15117.93</v>
      </c>
      <c r="K177" s="195"/>
      <c r="L177" s="109"/>
      <c r="M177" s="109"/>
      <c r="N177" s="252">
        <v>15117.93</v>
      </c>
    </row>
    <row r="178" spans="1:14" customFormat="1" x14ac:dyDescent="0.25">
      <c r="A178" s="8" t="s">
        <v>111</v>
      </c>
      <c r="B178" s="280">
        <v>2655</v>
      </c>
      <c r="C178" s="99"/>
      <c r="D178" s="68"/>
      <c r="E178" s="68"/>
      <c r="F178" s="68"/>
      <c r="G178" s="68"/>
      <c r="H178" s="90">
        <v>2210</v>
      </c>
      <c r="I178" s="90"/>
      <c r="J178" s="90"/>
      <c r="K178" s="188"/>
      <c r="L178" s="90">
        <v>2655</v>
      </c>
      <c r="M178" s="90"/>
      <c r="N178" s="246"/>
    </row>
    <row r="179" spans="1:14" customFormat="1" x14ac:dyDescent="0.25">
      <c r="A179" s="8" t="s">
        <v>112</v>
      </c>
      <c r="B179" s="278">
        <v>3000</v>
      </c>
      <c r="C179" s="90"/>
      <c r="D179" s="68"/>
      <c r="E179" s="68"/>
      <c r="F179" s="68"/>
      <c r="G179" s="68"/>
      <c r="H179" s="90">
        <v>900</v>
      </c>
      <c r="I179" s="90"/>
      <c r="J179" s="90"/>
      <c r="K179" s="188"/>
      <c r="L179" s="90">
        <v>3000</v>
      </c>
      <c r="M179" s="90"/>
      <c r="N179" s="246"/>
    </row>
    <row r="180" spans="1:14" customFormat="1" x14ac:dyDescent="0.25">
      <c r="A180" s="8" t="s">
        <v>113</v>
      </c>
      <c r="B180" s="278"/>
      <c r="C180" s="90"/>
      <c r="D180" s="68">
        <v>300</v>
      </c>
      <c r="E180" s="68"/>
      <c r="F180" s="68"/>
      <c r="G180" s="68"/>
      <c r="H180" s="90">
        <v>205</v>
      </c>
      <c r="I180" s="90"/>
      <c r="J180" s="90"/>
      <c r="K180" s="188"/>
      <c r="L180" s="90"/>
      <c r="M180" s="90">
        <v>300</v>
      </c>
      <c r="N180" s="246"/>
    </row>
    <row r="181" spans="1:14" customFormat="1" x14ac:dyDescent="0.25">
      <c r="A181" s="8" t="s">
        <v>114</v>
      </c>
      <c r="B181" s="278"/>
      <c r="C181" s="90"/>
      <c r="D181" s="68">
        <v>750</v>
      </c>
      <c r="E181" s="68"/>
      <c r="F181" s="68"/>
      <c r="G181" s="68"/>
      <c r="H181" s="90"/>
      <c r="I181" s="90">
        <v>750</v>
      </c>
      <c r="J181" s="90"/>
      <c r="K181" s="188"/>
      <c r="L181" s="90"/>
      <c r="M181" s="90">
        <v>750</v>
      </c>
      <c r="N181" s="246"/>
    </row>
    <row r="182" spans="1:14" customFormat="1" x14ac:dyDescent="0.25">
      <c r="A182" s="8" t="s">
        <v>115</v>
      </c>
      <c r="B182" s="278"/>
      <c r="C182" s="90"/>
      <c r="D182" s="68"/>
      <c r="E182" s="68"/>
      <c r="F182" s="68"/>
      <c r="G182" s="68"/>
      <c r="H182" s="90"/>
      <c r="I182" s="90"/>
      <c r="J182" s="90"/>
      <c r="K182" s="188"/>
      <c r="L182" s="90"/>
      <c r="M182" s="90"/>
      <c r="N182" s="246"/>
    </row>
    <row r="183" spans="1:14" customFormat="1" ht="16.5" customHeight="1" x14ac:dyDescent="0.25">
      <c r="A183" s="8" t="s">
        <v>116</v>
      </c>
      <c r="B183" s="281"/>
      <c r="C183" s="105"/>
      <c r="D183" s="68">
        <v>2250</v>
      </c>
      <c r="E183" s="68"/>
      <c r="F183" s="68"/>
      <c r="G183" s="68"/>
      <c r="H183" s="105"/>
      <c r="I183" s="105">
        <v>1000</v>
      </c>
      <c r="J183" s="105"/>
      <c r="K183" s="183"/>
      <c r="L183" s="105"/>
      <c r="M183" s="105">
        <v>2250</v>
      </c>
      <c r="N183" s="248"/>
    </row>
    <row r="184" spans="1:14" customFormat="1" ht="19.5" customHeight="1" x14ac:dyDescent="0.25">
      <c r="A184" s="8" t="s">
        <v>117</v>
      </c>
      <c r="B184" s="279"/>
      <c r="C184" s="68"/>
      <c r="D184" s="68">
        <v>2250</v>
      </c>
      <c r="E184" s="68"/>
      <c r="F184" s="68"/>
      <c r="G184" s="68"/>
      <c r="H184" s="124"/>
      <c r="I184" s="105">
        <v>1000</v>
      </c>
      <c r="J184" s="223"/>
      <c r="K184" s="189"/>
      <c r="L184" s="124"/>
      <c r="M184" s="105">
        <v>2250</v>
      </c>
      <c r="N184" s="223"/>
    </row>
    <row r="185" spans="1:14" customFormat="1" ht="21" customHeight="1" x14ac:dyDescent="0.25">
      <c r="A185" s="23" t="s">
        <v>118</v>
      </c>
      <c r="B185" s="282"/>
      <c r="C185" s="68"/>
      <c r="D185" s="68">
        <v>2250</v>
      </c>
      <c r="E185" s="68"/>
      <c r="F185" s="68"/>
      <c r="G185" s="156"/>
      <c r="H185" s="101"/>
      <c r="I185" s="124">
        <v>1000</v>
      </c>
      <c r="J185" s="222"/>
      <c r="K185" s="190"/>
      <c r="L185" s="101"/>
      <c r="M185" s="124">
        <v>2250</v>
      </c>
      <c r="N185" s="222"/>
    </row>
    <row r="186" spans="1:14" customFormat="1" ht="18.75" hidden="1" thickBot="1" x14ac:dyDescent="0.3">
      <c r="A186" s="330"/>
      <c r="B186" s="331"/>
      <c r="C186" s="331"/>
      <c r="D186" s="331"/>
      <c r="E186" s="331"/>
      <c r="F186" s="331"/>
      <c r="G186" s="331"/>
      <c r="H186" s="70"/>
      <c r="I186" s="70"/>
      <c r="J186" s="70"/>
      <c r="K186" s="185"/>
      <c r="L186" s="70"/>
      <c r="M186" s="70"/>
      <c r="N186" s="247"/>
    </row>
    <row r="187" spans="1:14" s="13" customFormat="1" ht="18.75" thickBot="1" x14ac:dyDescent="0.3">
      <c r="A187" s="19" t="s">
        <v>119</v>
      </c>
      <c r="B187" s="126">
        <f>SUM(B178:B185)</f>
        <v>5655</v>
      </c>
      <c r="C187" s="126"/>
      <c r="D187" s="126">
        <f>SUM(D178:D185)</f>
        <v>7800</v>
      </c>
      <c r="E187" s="126"/>
      <c r="F187" s="126"/>
      <c r="G187" s="126">
        <f>B187-D187</f>
        <v>-2145</v>
      </c>
      <c r="H187" s="141">
        <f>SUM(H177:H185)</f>
        <v>3315</v>
      </c>
      <c r="I187" s="141">
        <f>SUM(I177:I185)</f>
        <v>3750</v>
      </c>
      <c r="J187" s="141">
        <f>H187-I187</f>
        <v>-435</v>
      </c>
      <c r="K187" s="193"/>
      <c r="L187" s="141">
        <f>SUM(L178:L186)</f>
        <v>5655</v>
      </c>
      <c r="M187" s="141">
        <f>SUM(M178:M186)</f>
        <v>7800</v>
      </c>
      <c r="N187" s="255">
        <f>L187-M187</f>
        <v>-2145</v>
      </c>
    </row>
    <row r="188" spans="1:14" customFormat="1" ht="19.5" customHeight="1" thickBot="1" x14ac:dyDescent="0.3">
      <c r="A188" s="66" t="s">
        <v>292</v>
      </c>
      <c r="B188" s="157"/>
      <c r="C188" s="157"/>
      <c r="D188" s="157"/>
      <c r="E188" s="305"/>
      <c r="F188" s="305"/>
      <c r="G188" s="158">
        <f>G177+G187</f>
        <v>12537.93</v>
      </c>
      <c r="H188" s="159"/>
      <c r="I188" s="159"/>
      <c r="J188" s="212">
        <f>J177+J187</f>
        <v>14682.93</v>
      </c>
      <c r="K188" s="200"/>
      <c r="L188" s="159"/>
      <c r="M188" s="159"/>
      <c r="N188" s="264">
        <f>N177+L187-M187</f>
        <v>12972.93</v>
      </c>
    </row>
    <row r="189" spans="1:14" customFormat="1" ht="24.75" hidden="1" customHeight="1" thickBot="1" x14ac:dyDescent="0.3">
      <c r="A189" s="332" t="s">
        <v>120</v>
      </c>
      <c r="B189" s="160"/>
      <c r="C189" s="160"/>
      <c r="D189" s="160"/>
      <c r="E189" s="160"/>
      <c r="F189" s="160"/>
      <c r="G189" s="160"/>
      <c r="H189" s="143"/>
      <c r="I189" s="143"/>
      <c r="J189" s="235"/>
      <c r="K189" s="194"/>
      <c r="L189" s="143"/>
      <c r="M189" s="143"/>
      <c r="N189" s="265"/>
    </row>
    <row r="190" spans="1:14" customFormat="1" hidden="1" x14ac:dyDescent="0.25">
      <c r="A190" s="334"/>
      <c r="B190" s="156"/>
      <c r="C190" s="156"/>
      <c r="D190" s="156"/>
      <c r="E190" s="156"/>
      <c r="F190" s="156"/>
      <c r="G190" s="156"/>
      <c r="H190" s="70"/>
      <c r="I190" s="70"/>
      <c r="J190" s="70"/>
      <c r="K190" s="185"/>
      <c r="L190" s="70"/>
      <c r="M190" s="70"/>
      <c r="N190" s="247"/>
    </row>
    <row r="191" spans="1:14" s="13" customFormat="1" hidden="1" x14ac:dyDescent="0.25">
      <c r="A191" s="335"/>
      <c r="B191" s="154"/>
      <c r="C191" s="154"/>
      <c r="D191" s="154"/>
      <c r="E191" s="154"/>
      <c r="F191" s="154"/>
      <c r="G191" s="154"/>
      <c r="H191" s="161"/>
      <c r="I191" s="161"/>
      <c r="J191" s="161"/>
      <c r="K191" s="201"/>
      <c r="L191" s="161"/>
      <c r="M191" s="161"/>
      <c r="N191" s="262"/>
    </row>
    <row r="192" spans="1:14" s="7" customFormat="1" x14ac:dyDescent="0.25">
      <c r="A192" s="336" t="s">
        <v>121</v>
      </c>
      <c r="B192" s="84"/>
      <c r="C192" s="84"/>
      <c r="D192" s="337"/>
      <c r="E192" s="84"/>
      <c r="F192" s="84"/>
      <c r="G192" s="84"/>
      <c r="H192" s="85"/>
      <c r="I192" s="85"/>
      <c r="J192" s="85"/>
      <c r="K192" s="186"/>
      <c r="L192" s="87"/>
      <c r="M192" s="87"/>
      <c r="N192" s="240"/>
    </row>
    <row r="193" spans="1:3626" customFormat="1" x14ac:dyDescent="0.25">
      <c r="A193" s="333" t="s">
        <v>272</v>
      </c>
      <c r="B193" s="91"/>
      <c r="C193" s="91"/>
      <c r="D193" s="338"/>
      <c r="E193" s="91"/>
      <c r="F193" s="91"/>
      <c r="G193" s="91">
        <f>J204</f>
        <v>11072.23</v>
      </c>
      <c r="H193" s="92"/>
      <c r="I193" s="92"/>
      <c r="J193" s="92">
        <v>12457.98</v>
      </c>
      <c r="K193" s="202"/>
      <c r="L193" s="92"/>
      <c r="M193" s="92"/>
      <c r="N193" s="252">
        <v>12457.98</v>
      </c>
    </row>
    <row r="194" spans="1:3626" customFormat="1" x14ac:dyDescent="0.25">
      <c r="A194" s="8" t="s">
        <v>111</v>
      </c>
      <c r="B194" s="68"/>
      <c r="C194" s="68"/>
      <c r="D194" s="102"/>
      <c r="E194" s="68"/>
      <c r="F194" s="68"/>
      <c r="G194" s="68"/>
      <c r="H194" s="124"/>
      <c r="I194" s="90"/>
      <c r="J194" s="90"/>
      <c r="K194" s="188"/>
      <c r="L194" s="90"/>
      <c r="M194" s="90"/>
      <c r="N194" s="246"/>
    </row>
    <row r="195" spans="1:3626" customFormat="1" x14ac:dyDescent="0.25">
      <c r="A195" s="8" t="s">
        <v>122</v>
      </c>
      <c r="B195" s="69"/>
      <c r="C195" s="69"/>
      <c r="D195" s="90">
        <v>500</v>
      </c>
      <c r="E195" s="68"/>
      <c r="F195" s="68"/>
      <c r="G195" s="68"/>
      <c r="H195" s="90"/>
      <c r="I195" s="90"/>
      <c r="J195" s="90"/>
      <c r="K195" s="188"/>
      <c r="L195" s="90"/>
      <c r="M195" s="90">
        <v>500</v>
      </c>
      <c r="N195" s="246"/>
    </row>
    <row r="196" spans="1:3626" customFormat="1" x14ac:dyDescent="0.25">
      <c r="A196" s="14" t="s">
        <v>123</v>
      </c>
      <c r="B196" s="69"/>
      <c r="C196" s="69"/>
      <c r="D196" s="124"/>
      <c r="E196" s="68"/>
      <c r="F196" s="68"/>
      <c r="G196" s="68"/>
      <c r="H196" s="124"/>
      <c r="I196" s="124"/>
      <c r="J196" s="124"/>
      <c r="K196" s="189"/>
      <c r="L196" s="124"/>
      <c r="M196" s="124"/>
      <c r="N196" s="223"/>
    </row>
    <row r="197" spans="1:3626" customFormat="1" x14ac:dyDescent="0.25">
      <c r="A197" s="17" t="s">
        <v>124</v>
      </c>
      <c r="B197" s="69"/>
      <c r="C197" s="69"/>
      <c r="D197" s="102"/>
      <c r="E197" s="68"/>
      <c r="F197" s="68"/>
      <c r="G197" s="68"/>
      <c r="H197" s="102"/>
      <c r="I197" s="102"/>
      <c r="J197" s="102"/>
      <c r="K197" s="191"/>
      <c r="L197" s="102"/>
      <c r="M197" s="102"/>
      <c r="N197" s="254"/>
    </row>
    <row r="198" spans="1:3626" customFormat="1" x14ac:dyDescent="0.25">
      <c r="A198" s="10" t="s">
        <v>125</v>
      </c>
      <c r="B198" s="69"/>
      <c r="C198" s="69"/>
      <c r="D198" s="99">
        <v>575</v>
      </c>
      <c r="E198" s="68"/>
      <c r="F198" s="68"/>
      <c r="G198" s="68"/>
      <c r="H198" s="99"/>
      <c r="I198" s="99">
        <v>61.25</v>
      </c>
      <c r="J198" s="99"/>
      <c r="K198" s="192"/>
      <c r="L198" s="99"/>
      <c r="M198" s="99">
        <v>75</v>
      </c>
      <c r="N198" s="245"/>
    </row>
    <row r="199" spans="1:3626" customFormat="1" x14ac:dyDescent="0.25">
      <c r="A199" s="10" t="s">
        <v>126</v>
      </c>
      <c r="B199" s="69"/>
      <c r="C199" s="69"/>
      <c r="D199" s="99"/>
      <c r="E199" s="68"/>
      <c r="F199" s="68"/>
      <c r="G199" s="68"/>
      <c r="H199" s="99"/>
      <c r="I199" s="99">
        <v>1324.5</v>
      </c>
      <c r="J199" s="99"/>
      <c r="K199" s="192"/>
      <c r="L199" s="99"/>
      <c r="M199" s="99"/>
      <c r="N199" s="245"/>
    </row>
    <row r="200" spans="1:3626" customFormat="1" x14ac:dyDescent="0.25">
      <c r="A200" s="10" t="s">
        <v>127</v>
      </c>
      <c r="B200" s="69"/>
      <c r="C200" s="69"/>
      <c r="D200" s="99"/>
      <c r="E200" s="68"/>
      <c r="F200" s="68"/>
      <c r="G200" s="68"/>
      <c r="H200" s="99"/>
      <c r="I200" s="99"/>
      <c r="J200" s="99"/>
      <c r="K200" s="192"/>
      <c r="L200" s="99"/>
      <c r="M200" s="99"/>
      <c r="N200" s="245"/>
    </row>
    <row r="201" spans="1:3626" customFormat="1" x14ac:dyDescent="0.25">
      <c r="A201" s="8" t="s">
        <v>128</v>
      </c>
      <c r="B201" s="69"/>
      <c r="C201" s="69"/>
      <c r="D201" s="90">
        <v>0</v>
      </c>
      <c r="E201" s="68"/>
      <c r="F201" s="68"/>
      <c r="G201" s="68"/>
      <c r="H201" s="90"/>
      <c r="I201" s="90"/>
      <c r="J201" s="90"/>
      <c r="K201" s="188"/>
      <c r="L201" s="90"/>
      <c r="M201" s="90">
        <v>300</v>
      </c>
      <c r="N201" s="246"/>
    </row>
    <row r="202" spans="1:3626" customFormat="1" ht="18.75" thickBot="1" x14ac:dyDescent="0.3">
      <c r="A202" s="11" t="s">
        <v>129</v>
      </c>
      <c r="B202" s="339"/>
      <c r="C202" s="339"/>
      <c r="D202" s="293">
        <v>0</v>
      </c>
      <c r="E202" s="113"/>
      <c r="F202" s="113"/>
      <c r="G202" s="113"/>
      <c r="H202" s="105"/>
      <c r="I202" s="105"/>
      <c r="J202" s="105"/>
      <c r="K202" s="183"/>
      <c r="L202" s="105"/>
      <c r="M202" s="105">
        <v>150</v>
      </c>
      <c r="N202" s="248"/>
    </row>
    <row r="203" spans="1:3626" s="16" customFormat="1" ht="19.5" thickTop="1" thickBot="1" x14ac:dyDescent="0.3">
      <c r="A203" s="62" t="s">
        <v>130</v>
      </c>
      <c r="B203" s="126">
        <f>SUM(B194:B202)</f>
        <v>0</v>
      </c>
      <c r="C203" s="126"/>
      <c r="D203" s="126">
        <f>SUM(D194:D202)</f>
        <v>1075</v>
      </c>
      <c r="E203" s="126"/>
      <c r="F203" s="126"/>
      <c r="G203" s="140">
        <f>B203-D203</f>
        <v>-1075</v>
      </c>
      <c r="H203" s="127">
        <v>0</v>
      </c>
      <c r="I203" s="127">
        <f>SUM(I194:I202)</f>
        <v>1385.75</v>
      </c>
      <c r="J203" s="127">
        <f>H203-I203</f>
        <v>-1385.75</v>
      </c>
      <c r="K203" s="184"/>
      <c r="L203" s="127">
        <f>SUM(L193:L202)</f>
        <v>0</v>
      </c>
      <c r="M203" s="127">
        <f>SUM(M193:M202)</f>
        <v>1025</v>
      </c>
      <c r="N203" s="251">
        <v>-1025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  <c r="IT203" s="13"/>
      <c r="IU203" s="13"/>
      <c r="IV203" s="13"/>
      <c r="IW203" s="13"/>
      <c r="IX203" s="13"/>
      <c r="IY203" s="13"/>
      <c r="IZ203" s="13"/>
      <c r="JA203" s="13"/>
      <c r="JB203" s="13"/>
      <c r="JC203" s="13"/>
      <c r="JD203" s="13"/>
      <c r="JE203" s="13"/>
      <c r="JF203" s="13"/>
      <c r="JG203" s="13"/>
      <c r="JH203" s="13"/>
      <c r="JI203" s="13"/>
      <c r="JJ203" s="13"/>
      <c r="JK203" s="13"/>
      <c r="JL203" s="13"/>
      <c r="JM203" s="13"/>
      <c r="JN203" s="13"/>
      <c r="JO203" s="13"/>
      <c r="JP203" s="13"/>
      <c r="JQ203" s="13"/>
      <c r="JR203" s="13"/>
      <c r="JS203" s="13"/>
      <c r="JT203" s="13"/>
      <c r="JU203" s="13"/>
      <c r="JV203" s="13"/>
      <c r="JW203" s="13"/>
      <c r="JX203" s="13"/>
      <c r="JY203" s="13"/>
      <c r="JZ203" s="13"/>
      <c r="KA203" s="13"/>
      <c r="KB203" s="13"/>
      <c r="KC203" s="13"/>
      <c r="KD203" s="13"/>
      <c r="KE203" s="13"/>
      <c r="KF203" s="13"/>
      <c r="KG203" s="13"/>
      <c r="KH203" s="13"/>
      <c r="KI203" s="13"/>
      <c r="KJ203" s="13"/>
      <c r="KK203" s="13"/>
      <c r="KL203" s="13"/>
      <c r="KM203" s="13"/>
      <c r="KN203" s="13"/>
      <c r="KO203" s="13"/>
      <c r="KP203" s="13"/>
      <c r="KQ203" s="13"/>
      <c r="KR203" s="13"/>
      <c r="KS203" s="13"/>
      <c r="KT203" s="13"/>
      <c r="KU203" s="13"/>
      <c r="KV203" s="13"/>
      <c r="KW203" s="13"/>
      <c r="KX203" s="13"/>
      <c r="KY203" s="13"/>
      <c r="KZ203" s="13"/>
      <c r="LA203" s="13"/>
      <c r="LB203" s="13"/>
      <c r="LC203" s="13"/>
      <c r="LD203" s="13"/>
      <c r="LE203" s="13"/>
      <c r="LF203" s="13"/>
      <c r="LG203" s="13"/>
      <c r="LH203" s="13"/>
      <c r="LI203" s="13"/>
      <c r="LJ203" s="13"/>
      <c r="LK203" s="13"/>
      <c r="LL203" s="13"/>
      <c r="LM203" s="13"/>
      <c r="LN203" s="13"/>
      <c r="LO203" s="13"/>
      <c r="LP203" s="13"/>
      <c r="LQ203" s="13"/>
      <c r="LR203" s="13"/>
      <c r="LS203" s="13"/>
      <c r="LT203" s="13"/>
      <c r="LU203" s="13"/>
      <c r="LV203" s="13"/>
      <c r="LW203" s="13"/>
      <c r="LX203" s="13"/>
      <c r="LY203" s="13"/>
      <c r="LZ203" s="13"/>
      <c r="MA203" s="13"/>
      <c r="MB203" s="13"/>
      <c r="MC203" s="13"/>
      <c r="MD203" s="13"/>
      <c r="ME203" s="13"/>
      <c r="MF203" s="13"/>
      <c r="MG203" s="13"/>
      <c r="MH203" s="13"/>
      <c r="MI203" s="13"/>
      <c r="MJ203" s="13"/>
      <c r="MK203" s="13"/>
      <c r="ML203" s="13"/>
      <c r="MM203" s="13"/>
      <c r="MN203" s="13"/>
      <c r="MO203" s="13"/>
      <c r="MP203" s="13"/>
      <c r="MQ203" s="13"/>
      <c r="MR203" s="13"/>
      <c r="MS203" s="13"/>
      <c r="MT203" s="13"/>
      <c r="MU203" s="13"/>
      <c r="MV203" s="13"/>
      <c r="MW203" s="13"/>
      <c r="MX203" s="13"/>
      <c r="MY203" s="13"/>
      <c r="MZ203" s="13"/>
      <c r="NA203" s="13"/>
      <c r="NB203" s="13"/>
      <c r="NC203" s="13"/>
      <c r="ND203" s="13"/>
      <c r="NE203" s="13"/>
      <c r="NF203" s="13"/>
      <c r="NG203" s="13"/>
      <c r="NH203" s="13"/>
      <c r="NI203" s="13"/>
      <c r="NJ203" s="13"/>
      <c r="NK203" s="13"/>
      <c r="NL203" s="13"/>
      <c r="NM203" s="13"/>
      <c r="NN203" s="13"/>
      <c r="NO203" s="13"/>
      <c r="NP203" s="13"/>
      <c r="NQ203" s="13"/>
      <c r="NR203" s="13"/>
      <c r="NS203" s="13"/>
      <c r="NT203" s="13"/>
      <c r="NU203" s="13"/>
      <c r="NV203" s="13"/>
      <c r="NW203" s="13"/>
      <c r="NX203" s="13"/>
      <c r="NY203" s="13"/>
      <c r="NZ203" s="13"/>
      <c r="OA203" s="13"/>
      <c r="OB203" s="13"/>
      <c r="OC203" s="13"/>
      <c r="OD203" s="13"/>
      <c r="OE203" s="13"/>
      <c r="OF203" s="13"/>
      <c r="OG203" s="13"/>
      <c r="OH203" s="13"/>
      <c r="OI203" s="13"/>
      <c r="OJ203" s="13"/>
      <c r="OK203" s="13"/>
      <c r="OL203" s="13"/>
      <c r="OM203" s="13"/>
      <c r="ON203" s="13"/>
      <c r="OO203" s="13"/>
      <c r="OP203" s="13"/>
      <c r="OQ203" s="13"/>
      <c r="OR203" s="13"/>
      <c r="OS203" s="13"/>
      <c r="OT203" s="13"/>
      <c r="OU203" s="13"/>
      <c r="OV203" s="13"/>
      <c r="OW203" s="13"/>
      <c r="OX203" s="13"/>
      <c r="OY203" s="13"/>
      <c r="OZ203" s="13"/>
      <c r="PA203" s="13"/>
      <c r="PB203" s="13"/>
      <c r="PC203" s="13"/>
      <c r="PD203" s="13"/>
      <c r="PE203" s="13"/>
      <c r="PF203" s="13"/>
      <c r="PG203" s="13"/>
      <c r="PH203" s="13"/>
      <c r="PI203" s="13"/>
      <c r="PJ203" s="13"/>
      <c r="PK203" s="13"/>
      <c r="PL203" s="13"/>
      <c r="PM203" s="13"/>
      <c r="PN203" s="13"/>
      <c r="PO203" s="13"/>
      <c r="PP203" s="13"/>
      <c r="PQ203" s="13"/>
      <c r="PR203" s="13"/>
      <c r="PS203" s="13"/>
      <c r="PT203" s="13"/>
      <c r="PU203" s="13"/>
      <c r="PV203" s="13"/>
      <c r="PW203" s="13"/>
      <c r="PX203" s="13"/>
      <c r="PY203" s="13"/>
      <c r="PZ203" s="13"/>
      <c r="QA203" s="13"/>
      <c r="QB203" s="13"/>
      <c r="QC203" s="13"/>
      <c r="QD203" s="13"/>
      <c r="QE203" s="13"/>
      <c r="QF203" s="13"/>
      <c r="QG203" s="13"/>
      <c r="QH203" s="13"/>
      <c r="QI203" s="13"/>
      <c r="QJ203" s="13"/>
      <c r="QK203" s="13"/>
      <c r="QL203" s="13"/>
      <c r="QM203" s="13"/>
      <c r="QN203" s="13"/>
      <c r="QO203" s="13"/>
      <c r="QP203" s="13"/>
      <c r="QQ203" s="13"/>
      <c r="QR203" s="13"/>
      <c r="QS203" s="13"/>
      <c r="QT203" s="13"/>
      <c r="QU203" s="13"/>
      <c r="QV203" s="13"/>
      <c r="QW203" s="13"/>
      <c r="QX203" s="13"/>
      <c r="QY203" s="13"/>
      <c r="QZ203" s="13"/>
      <c r="RA203" s="13"/>
      <c r="RB203" s="13"/>
      <c r="RC203" s="13"/>
      <c r="RD203" s="13"/>
      <c r="RE203" s="13"/>
      <c r="RF203" s="13"/>
      <c r="RG203" s="13"/>
      <c r="RH203" s="13"/>
      <c r="RI203" s="13"/>
      <c r="RJ203" s="13"/>
      <c r="RK203" s="13"/>
      <c r="RL203" s="13"/>
      <c r="RM203" s="13"/>
      <c r="RN203" s="13"/>
      <c r="RO203" s="13"/>
      <c r="RP203" s="13"/>
      <c r="RQ203" s="13"/>
      <c r="RR203" s="13"/>
      <c r="RS203" s="13"/>
      <c r="RT203" s="13"/>
      <c r="RU203" s="13"/>
      <c r="RV203" s="13"/>
      <c r="RW203" s="13"/>
      <c r="RX203" s="13"/>
      <c r="RY203" s="13"/>
      <c r="RZ203" s="13"/>
      <c r="SA203" s="13"/>
      <c r="SB203" s="13"/>
      <c r="SC203" s="13"/>
      <c r="SD203" s="13"/>
      <c r="SE203" s="13"/>
      <c r="SF203" s="13"/>
      <c r="SG203" s="13"/>
      <c r="SH203" s="13"/>
      <c r="SI203" s="13"/>
      <c r="SJ203" s="13"/>
      <c r="SK203" s="13"/>
      <c r="SL203" s="13"/>
      <c r="SM203" s="13"/>
      <c r="SN203" s="13"/>
      <c r="SO203" s="13"/>
      <c r="SP203" s="13"/>
      <c r="SQ203" s="13"/>
      <c r="SR203" s="13"/>
      <c r="SS203" s="13"/>
      <c r="ST203" s="13"/>
      <c r="SU203" s="13"/>
      <c r="SV203" s="13"/>
      <c r="SW203" s="13"/>
      <c r="SX203" s="13"/>
      <c r="SY203" s="13"/>
      <c r="SZ203" s="13"/>
      <c r="TA203" s="13"/>
      <c r="TB203" s="13"/>
      <c r="TC203" s="13"/>
      <c r="TD203" s="13"/>
      <c r="TE203" s="13"/>
      <c r="TF203" s="13"/>
      <c r="TG203" s="13"/>
      <c r="TH203" s="13"/>
      <c r="TI203" s="13"/>
      <c r="TJ203" s="13"/>
      <c r="TK203" s="13"/>
      <c r="TL203" s="13"/>
      <c r="TM203" s="13"/>
      <c r="TN203" s="13"/>
      <c r="TO203" s="13"/>
      <c r="TP203" s="13"/>
      <c r="TQ203" s="13"/>
      <c r="TR203" s="13"/>
      <c r="TS203" s="13"/>
      <c r="TT203" s="13"/>
      <c r="TU203" s="13"/>
      <c r="TV203" s="13"/>
      <c r="TW203" s="13"/>
      <c r="TX203" s="13"/>
      <c r="TY203" s="13"/>
      <c r="TZ203" s="13"/>
      <c r="UA203" s="13"/>
      <c r="UB203" s="13"/>
      <c r="UC203" s="13"/>
      <c r="UD203" s="13"/>
      <c r="UE203" s="13"/>
      <c r="UF203" s="13"/>
      <c r="UG203" s="13"/>
      <c r="UH203" s="13"/>
      <c r="UI203" s="13"/>
      <c r="UJ203" s="13"/>
      <c r="UK203" s="13"/>
      <c r="UL203" s="13"/>
      <c r="UM203" s="13"/>
      <c r="UN203" s="13"/>
      <c r="UO203" s="13"/>
      <c r="UP203" s="13"/>
      <c r="UQ203" s="13"/>
      <c r="UR203" s="13"/>
      <c r="US203" s="13"/>
      <c r="UT203" s="13"/>
      <c r="UU203" s="13"/>
      <c r="UV203" s="13"/>
      <c r="UW203" s="13"/>
      <c r="UX203" s="13"/>
      <c r="UY203" s="13"/>
      <c r="UZ203" s="13"/>
      <c r="VA203" s="13"/>
      <c r="VB203" s="13"/>
      <c r="VC203" s="13"/>
      <c r="VD203" s="13"/>
      <c r="VE203" s="13"/>
      <c r="VF203" s="13"/>
      <c r="VG203" s="13"/>
      <c r="VH203" s="13"/>
      <c r="VI203" s="13"/>
      <c r="VJ203" s="13"/>
      <c r="VK203" s="13"/>
      <c r="VL203" s="13"/>
      <c r="VM203" s="13"/>
      <c r="VN203" s="13"/>
      <c r="VO203" s="13"/>
      <c r="VP203" s="13"/>
      <c r="VQ203" s="13"/>
      <c r="VR203" s="13"/>
      <c r="VS203" s="13"/>
      <c r="VT203" s="13"/>
      <c r="VU203" s="13"/>
      <c r="VV203" s="13"/>
      <c r="VW203" s="13"/>
      <c r="VX203" s="13"/>
      <c r="VY203" s="13"/>
      <c r="VZ203" s="13"/>
      <c r="WA203" s="13"/>
      <c r="WB203" s="13"/>
      <c r="WC203" s="13"/>
      <c r="WD203" s="13"/>
      <c r="WE203" s="13"/>
      <c r="WF203" s="13"/>
      <c r="WG203" s="13"/>
      <c r="WH203" s="13"/>
      <c r="WI203" s="13"/>
      <c r="WJ203" s="13"/>
      <c r="WK203" s="13"/>
      <c r="WL203" s="13"/>
      <c r="WM203" s="13"/>
      <c r="WN203" s="13"/>
      <c r="WO203" s="13"/>
      <c r="WP203" s="13"/>
      <c r="WQ203" s="13"/>
      <c r="WR203" s="13"/>
      <c r="WS203" s="13"/>
      <c r="WT203" s="13"/>
      <c r="WU203" s="13"/>
      <c r="WV203" s="13"/>
      <c r="WW203" s="13"/>
      <c r="WX203" s="13"/>
      <c r="WY203" s="13"/>
      <c r="WZ203" s="13"/>
      <c r="XA203" s="13"/>
      <c r="XB203" s="13"/>
      <c r="XC203" s="13"/>
      <c r="XD203" s="13"/>
      <c r="XE203" s="13"/>
      <c r="XF203" s="13"/>
      <c r="XG203" s="13"/>
      <c r="XH203" s="13"/>
      <c r="XI203" s="13"/>
      <c r="XJ203" s="13"/>
      <c r="XK203" s="13"/>
      <c r="XL203" s="13"/>
      <c r="XM203" s="13"/>
      <c r="XN203" s="13"/>
      <c r="XO203" s="13"/>
      <c r="XP203" s="13"/>
      <c r="XQ203" s="13"/>
      <c r="XR203" s="13"/>
      <c r="XS203" s="13"/>
      <c r="XT203" s="13"/>
      <c r="XU203" s="13"/>
      <c r="XV203" s="13"/>
      <c r="XW203" s="13"/>
      <c r="XX203" s="13"/>
      <c r="XY203" s="13"/>
      <c r="XZ203" s="13"/>
      <c r="YA203" s="13"/>
      <c r="YB203" s="13"/>
      <c r="YC203" s="13"/>
      <c r="YD203" s="13"/>
      <c r="YE203" s="13"/>
      <c r="YF203" s="13"/>
      <c r="YG203" s="13"/>
      <c r="YH203" s="13"/>
      <c r="YI203" s="13"/>
      <c r="YJ203" s="13"/>
      <c r="YK203" s="13"/>
      <c r="YL203" s="13"/>
      <c r="YM203" s="13"/>
      <c r="YN203" s="13"/>
      <c r="YO203" s="13"/>
      <c r="YP203" s="13"/>
      <c r="YQ203" s="13"/>
      <c r="YR203" s="13"/>
      <c r="YS203" s="13"/>
      <c r="YT203" s="13"/>
      <c r="YU203" s="13"/>
      <c r="YV203" s="13"/>
      <c r="YW203" s="13"/>
      <c r="YX203" s="13"/>
      <c r="YY203" s="13"/>
      <c r="YZ203" s="13"/>
      <c r="ZA203" s="13"/>
      <c r="ZB203" s="13"/>
      <c r="ZC203" s="13"/>
      <c r="ZD203" s="13"/>
      <c r="ZE203" s="13"/>
      <c r="ZF203" s="13"/>
      <c r="ZG203" s="13"/>
      <c r="ZH203" s="13"/>
      <c r="ZI203" s="13"/>
      <c r="ZJ203" s="13"/>
      <c r="ZK203" s="13"/>
      <c r="ZL203" s="13"/>
      <c r="ZM203" s="13"/>
      <c r="ZN203" s="13"/>
      <c r="ZO203" s="13"/>
      <c r="ZP203" s="13"/>
      <c r="ZQ203" s="13"/>
      <c r="ZR203" s="13"/>
      <c r="ZS203" s="13"/>
      <c r="ZT203" s="13"/>
      <c r="ZU203" s="13"/>
      <c r="ZV203" s="13"/>
      <c r="ZW203" s="13"/>
      <c r="ZX203" s="13"/>
      <c r="ZY203" s="13"/>
      <c r="ZZ203" s="13"/>
      <c r="AAA203" s="13"/>
      <c r="AAB203" s="13"/>
      <c r="AAC203" s="13"/>
      <c r="AAD203" s="13"/>
      <c r="AAE203" s="13"/>
      <c r="AAF203" s="13"/>
      <c r="AAG203" s="13"/>
      <c r="AAH203" s="13"/>
      <c r="AAI203" s="13"/>
      <c r="AAJ203" s="13"/>
      <c r="AAK203" s="13"/>
      <c r="AAL203" s="13"/>
      <c r="AAM203" s="13"/>
      <c r="AAN203" s="13"/>
      <c r="AAO203" s="13"/>
      <c r="AAP203" s="13"/>
      <c r="AAQ203" s="13"/>
      <c r="AAR203" s="13"/>
      <c r="AAS203" s="13"/>
      <c r="AAT203" s="13"/>
      <c r="AAU203" s="13"/>
      <c r="AAV203" s="13"/>
      <c r="AAW203" s="13"/>
      <c r="AAX203" s="13"/>
      <c r="AAY203" s="13"/>
      <c r="AAZ203" s="13"/>
      <c r="ABA203" s="13"/>
      <c r="ABB203" s="13"/>
      <c r="ABC203" s="13"/>
      <c r="ABD203" s="13"/>
      <c r="ABE203" s="13"/>
      <c r="ABF203" s="13"/>
      <c r="ABG203" s="13"/>
      <c r="ABH203" s="13"/>
      <c r="ABI203" s="13"/>
      <c r="ABJ203" s="13"/>
      <c r="ABK203" s="13"/>
      <c r="ABL203" s="13"/>
      <c r="ABM203" s="13"/>
      <c r="ABN203" s="13"/>
      <c r="ABO203" s="13"/>
      <c r="ABP203" s="13"/>
      <c r="ABQ203" s="13"/>
      <c r="ABR203" s="13"/>
      <c r="ABS203" s="13"/>
      <c r="ABT203" s="13"/>
      <c r="ABU203" s="13"/>
      <c r="ABV203" s="13"/>
      <c r="ABW203" s="13"/>
      <c r="ABX203" s="13"/>
      <c r="ABY203" s="13"/>
      <c r="ABZ203" s="13"/>
      <c r="ACA203" s="13"/>
      <c r="ACB203" s="13"/>
      <c r="ACC203" s="13"/>
      <c r="ACD203" s="13"/>
      <c r="ACE203" s="13"/>
      <c r="ACF203" s="13"/>
      <c r="ACG203" s="13"/>
      <c r="ACH203" s="13"/>
      <c r="ACI203" s="13"/>
      <c r="ACJ203" s="13"/>
      <c r="ACK203" s="13"/>
      <c r="ACL203" s="13"/>
      <c r="ACM203" s="13"/>
      <c r="ACN203" s="13"/>
      <c r="ACO203" s="13"/>
      <c r="ACP203" s="13"/>
      <c r="ACQ203" s="13"/>
      <c r="ACR203" s="13"/>
      <c r="ACS203" s="13"/>
      <c r="ACT203" s="13"/>
      <c r="ACU203" s="13"/>
      <c r="ACV203" s="13"/>
      <c r="ACW203" s="13"/>
      <c r="ACX203" s="13"/>
      <c r="ACY203" s="13"/>
      <c r="ACZ203" s="13"/>
      <c r="ADA203" s="13"/>
      <c r="ADB203" s="13"/>
      <c r="ADC203" s="13"/>
      <c r="ADD203" s="13"/>
      <c r="ADE203" s="13"/>
      <c r="ADF203" s="13"/>
      <c r="ADG203" s="13"/>
      <c r="ADH203" s="13"/>
      <c r="ADI203" s="13"/>
      <c r="ADJ203" s="13"/>
      <c r="ADK203" s="13"/>
      <c r="ADL203" s="13"/>
      <c r="ADM203" s="13"/>
      <c r="ADN203" s="13"/>
      <c r="ADO203" s="13"/>
      <c r="ADP203" s="13"/>
      <c r="ADQ203" s="13"/>
      <c r="ADR203" s="13"/>
      <c r="ADS203" s="13"/>
      <c r="ADT203" s="13"/>
      <c r="ADU203" s="13"/>
      <c r="ADV203" s="13"/>
      <c r="ADW203" s="13"/>
      <c r="ADX203" s="13"/>
      <c r="ADY203" s="13"/>
      <c r="ADZ203" s="13"/>
      <c r="AEA203" s="13"/>
      <c r="AEB203" s="13"/>
      <c r="AEC203" s="13"/>
      <c r="AED203" s="13"/>
      <c r="AEE203" s="13"/>
      <c r="AEF203" s="13"/>
      <c r="AEG203" s="13"/>
      <c r="AEH203" s="13"/>
      <c r="AEI203" s="13"/>
      <c r="AEJ203" s="13"/>
      <c r="AEK203" s="13"/>
      <c r="AEL203" s="13"/>
      <c r="AEM203" s="13"/>
      <c r="AEN203" s="13"/>
      <c r="AEO203" s="13"/>
      <c r="AEP203" s="13"/>
      <c r="AEQ203" s="13"/>
      <c r="AER203" s="13"/>
      <c r="AES203" s="13"/>
      <c r="AET203" s="13"/>
      <c r="AEU203" s="13"/>
      <c r="AEV203" s="13"/>
      <c r="AEW203" s="13"/>
      <c r="AEX203" s="13"/>
      <c r="AEY203" s="13"/>
      <c r="AEZ203" s="13"/>
      <c r="AFA203" s="13"/>
      <c r="AFB203" s="13"/>
      <c r="AFC203" s="13"/>
      <c r="AFD203" s="13"/>
      <c r="AFE203" s="13"/>
      <c r="AFF203" s="13"/>
      <c r="AFG203" s="13"/>
      <c r="AFH203" s="13"/>
      <c r="AFI203" s="13"/>
      <c r="AFJ203" s="13"/>
      <c r="AFK203" s="13"/>
      <c r="AFL203" s="13"/>
      <c r="AFM203" s="13"/>
      <c r="AFN203" s="13"/>
      <c r="AFO203" s="13"/>
      <c r="AFP203" s="13"/>
      <c r="AFQ203" s="13"/>
      <c r="AFR203" s="13"/>
      <c r="AFS203" s="13"/>
      <c r="AFT203" s="13"/>
      <c r="AFU203" s="13"/>
      <c r="AFV203" s="13"/>
      <c r="AFW203" s="13"/>
      <c r="AFX203" s="13"/>
      <c r="AFY203" s="13"/>
      <c r="AFZ203" s="13"/>
      <c r="AGA203" s="13"/>
      <c r="AGB203" s="13"/>
      <c r="AGC203" s="13"/>
      <c r="AGD203" s="13"/>
      <c r="AGE203" s="13"/>
      <c r="AGF203" s="13"/>
      <c r="AGG203" s="13"/>
      <c r="AGH203" s="13"/>
      <c r="AGI203" s="13"/>
      <c r="AGJ203" s="13"/>
      <c r="AGK203" s="13"/>
      <c r="AGL203" s="13"/>
      <c r="AGM203" s="13"/>
      <c r="AGN203" s="13"/>
      <c r="AGO203" s="13"/>
      <c r="AGP203" s="13"/>
      <c r="AGQ203" s="13"/>
      <c r="AGR203" s="13"/>
      <c r="AGS203" s="13"/>
      <c r="AGT203" s="13"/>
      <c r="AGU203" s="13"/>
      <c r="AGV203" s="13"/>
      <c r="AGW203" s="13"/>
      <c r="AGX203" s="13"/>
      <c r="AGY203" s="13"/>
      <c r="AGZ203" s="13"/>
      <c r="AHA203" s="13"/>
      <c r="AHB203" s="13"/>
      <c r="AHC203" s="13"/>
      <c r="AHD203" s="13"/>
      <c r="AHE203" s="13"/>
      <c r="AHF203" s="13"/>
      <c r="AHG203" s="13"/>
      <c r="AHH203" s="13"/>
      <c r="AHI203" s="13"/>
      <c r="AHJ203" s="13"/>
      <c r="AHK203" s="13"/>
      <c r="AHL203" s="13"/>
      <c r="AHM203" s="13"/>
      <c r="AHN203" s="13"/>
      <c r="AHO203" s="13"/>
      <c r="AHP203" s="13"/>
      <c r="AHQ203" s="13"/>
      <c r="AHR203" s="13"/>
      <c r="AHS203" s="13"/>
      <c r="AHT203" s="13"/>
      <c r="AHU203" s="13"/>
      <c r="AHV203" s="13"/>
      <c r="AHW203" s="13"/>
      <c r="AHX203" s="13"/>
      <c r="AHY203" s="13"/>
      <c r="AHZ203" s="13"/>
      <c r="AIA203" s="13"/>
      <c r="AIB203" s="13"/>
      <c r="AIC203" s="13"/>
      <c r="AID203" s="13"/>
      <c r="AIE203" s="13"/>
      <c r="AIF203" s="13"/>
      <c r="AIG203" s="13"/>
      <c r="AIH203" s="13"/>
      <c r="AII203" s="13"/>
      <c r="AIJ203" s="13"/>
      <c r="AIK203" s="13"/>
      <c r="AIL203" s="13"/>
      <c r="AIM203" s="13"/>
      <c r="AIN203" s="13"/>
      <c r="AIO203" s="13"/>
      <c r="AIP203" s="13"/>
      <c r="AIQ203" s="13"/>
      <c r="AIR203" s="13"/>
      <c r="AIS203" s="13"/>
      <c r="AIT203" s="13"/>
      <c r="AIU203" s="13"/>
      <c r="AIV203" s="13"/>
      <c r="AIW203" s="13"/>
      <c r="AIX203" s="13"/>
      <c r="AIY203" s="13"/>
      <c r="AIZ203" s="13"/>
      <c r="AJA203" s="13"/>
      <c r="AJB203" s="13"/>
      <c r="AJC203" s="13"/>
      <c r="AJD203" s="13"/>
      <c r="AJE203" s="13"/>
      <c r="AJF203" s="13"/>
      <c r="AJG203" s="13"/>
      <c r="AJH203" s="13"/>
      <c r="AJI203" s="13"/>
      <c r="AJJ203" s="13"/>
      <c r="AJK203" s="13"/>
      <c r="AJL203" s="13"/>
      <c r="AJM203" s="13"/>
      <c r="AJN203" s="13"/>
      <c r="AJO203" s="13"/>
      <c r="AJP203" s="13"/>
      <c r="AJQ203" s="13"/>
      <c r="AJR203" s="13"/>
      <c r="AJS203" s="13"/>
      <c r="AJT203" s="13"/>
      <c r="AJU203" s="13"/>
      <c r="AJV203" s="13"/>
      <c r="AJW203" s="13"/>
      <c r="AJX203" s="13"/>
      <c r="AJY203" s="13"/>
      <c r="AJZ203" s="13"/>
      <c r="AKA203" s="13"/>
      <c r="AKB203" s="13"/>
      <c r="AKC203" s="13"/>
      <c r="AKD203" s="13"/>
      <c r="AKE203" s="13"/>
      <c r="AKF203" s="13"/>
      <c r="AKG203" s="13"/>
      <c r="AKH203" s="13"/>
      <c r="AKI203" s="13"/>
      <c r="AKJ203" s="13"/>
      <c r="AKK203" s="13"/>
      <c r="AKL203" s="13"/>
      <c r="AKM203" s="13"/>
      <c r="AKN203" s="13"/>
      <c r="AKO203" s="13"/>
      <c r="AKP203" s="13"/>
      <c r="AKQ203" s="13"/>
      <c r="AKR203" s="13"/>
      <c r="AKS203" s="13"/>
      <c r="AKT203" s="13"/>
      <c r="AKU203" s="13"/>
      <c r="AKV203" s="13"/>
      <c r="AKW203" s="13"/>
      <c r="AKX203" s="13"/>
      <c r="AKY203" s="13"/>
      <c r="AKZ203" s="13"/>
      <c r="ALA203" s="13"/>
      <c r="ALB203" s="13"/>
      <c r="ALC203" s="13"/>
      <c r="ALD203" s="13"/>
      <c r="ALE203" s="13"/>
      <c r="ALF203" s="13"/>
      <c r="ALG203" s="13"/>
      <c r="ALH203" s="13"/>
      <c r="ALI203" s="13"/>
      <c r="ALJ203" s="13"/>
      <c r="ALK203" s="13"/>
      <c r="ALL203" s="13"/>
      <c r="ALM203" s="13"/>
      <c r="ALN203" s="13"/>
      <c r="ALO203" s="13"/>
      <c r="ALP203" s="13"/>
      <c r="ALQ203" s="13"/>
      <c r="ALR203" s="13"/>
      <c r="ALS203" s="13"/>
      <c r="ALT203" s="13"/>
      <c r="ALU203" s="13"/>
      <c r="ALV203" s="13"/>
      <c r="ALW203" s="13"/>
      <c r="ALX203" s="13"/>
      <c r="ALY203" s="13"/>
      <c r="ALZ203" s="13"/>
      <c r="AMA203" s="13"/>
      <c r="AMB203" s="13"/>
      <c r="AMC203" s="13"/>
      <c r="AMD203" s="13"/>
      <c r="AME203" s="13"/>
      <c r="AMF203" s="13"/>
      <c r="AMG203" s="13"/>
      <c r="AMH203" s="13"/>
      <c r="AMI203" s="13"/>
      <c r="AMJ203" s="13"/>
      <c r="AMK203" s="13"/>
      <c r="AML203" s="13"/>
      <c r="AMM203" s="13"/>
      <c r="AMN203" s="13"/>
      <c r="AMO203" s="13"/>
      <c r="AMP203" s="13"/>
      <c r="AMQ203" s="13"/>
      <c r="AMR203" s="13"/>
      <c r="AMS203" s="13"/>
      <c r="AMT203" s="13"/>
      <c r="AMU203" s="13"/>
      <c r="AMV203" s="13"/>
      <c r="AMW203" s="13"/>
      <c r="AMX203" s="13"/>
      <c r="AMY203" s="13"/>
      <c r="AMZ203" s="13"/>
      <c r="ANA203" s="13"/>
      <c r="ANB203" s="13"/>
      <c r="ANC203" s="13"/>
      <c r="AND203" s="13"/>
      <c r="ANE203" s="13"/>
      <c r="ANF203" s="13"/>
      <c r="ANG203" s="13"/>
      <c r="ANH203" s="13"/>
      <c r="ANI203" s="13"/>
      <c r="ANJ203" s="13"/>
      <c r="ANK203" s="13"/>
      <c r="ANL203" s="13"/>
      <c r="ANM203" s="13"/>
      <c r="ANN203" s="13"/>
      <c r="ANO203" s="13"/>
      <c r="ANP203" s="13"/>
      <c r="ANQ203" s="13"/>
      <c r="ANR203" s="13"/>
      <c r="ANS203" s="13"/>
      <c r="ANT203" s="13"/>
      <c r="ANU203" s="13"/>
      <c r="ANV203" s="13"/>
      <c r="ANW203" s="13"/>
      <c r="ANX203" s="13"/>
      <c r="ANY203" s="13"/>
      <c r="ANZ203" s="13"/>
      <c r="AOA203" s="13"/>
      <c r="AOB203" s="13"/>
      <c r="AOC203" s="13"/>
      <c r="AOD203" s="13"/>
      <c r="AOE203" s="13"/>
      <c r="AOF203" s="13"/>
      <c r="AOG203" s="13"/>
      <c r="AOH203" s="13"/>
      <c r="AOI203" s="13"/>
      <c r="AOJ203" s="13"/>
      <c r="AOK203" s="13"/>
      <c r="AOL203" s="13"/>
      <c r="AOM203" s="13"/>
      <c r="AON203" s="13"/>
      <c r="AOO203" s="13"/>
      <c r="AOP203" s="13"/>
      <c r="AOQ203" s="13"/>
      <c r="AOR203" s="13"/>
      <c r="AOS203" s="13"/>
      <c r="AOT203" s="13"/>
      <c r="AOU203" s="13"/>
      <c r="AOV203" s="13"/>
      <c r="AOW203" s="13"/>
      <c r="AOX203" s="13"/>
      <c r="AOY203" s="13"/>
      <c r="AOZ203" s="13"/>
      <c r="APA203" s="13"/>
      <c r="APB203" s="13"/>
      <c r="APC203" s="13"/>
      <c r="APD203" s="13"/>
      <c r="APE203" s="13"/>
      <c r="APF203" s="13"/>
      <c r="APG203" s="13"/>
      <c r="APH203" s="13"/>
      <c r="API203" s="13"/>
      <c r="APJ203" s="13"/>
      <c r="APK203" s="13"/>
      <c r="APL203" s="13"/>
      <c r="APM203" s="13"/>
      <c r="APN203" s="13"/>
      <c r="APO203" s="13"/>
      <c r="APP203" s="13"/>
      <c r="APQ203" s="13"/>
      <c r="APR203" s="13"/>
      <c r="APS203" s="13"/>
      <c r="APT203" s="13"/>
      <c r="APU203" s="13"/>
      <c r="APV203" s="13"/>
      <c r="APW203" s="13"/>
      <c r="APX203" s="13"/>
      <c r="APY203" s="13"/>
      <c r="APZ203" s="13"/>
      <c r="AQA203" s="13"/>
      <c r="AQB203" s="13"/>
      <c r="AQC203" s="13"/>
      <c r="AQD203" s="13"/>
      <c r="AQE203" s="13"/>
      <c r="AQF203" s="13"/>
      <c r="AQG203" s="13"/>
      <c r="AQH203" s="13"/>
      <c r="AQI203" s="13"/>
      <c r="AQJ203" s="13"/>
      <c r="AQK203" s="13"/>
      <c r="AQL203" s="13"/>
      <c r="AQM203" s="13"/>
      <c r="AQN203" s="13"/>
      <c r="AQO203" s="13"/>
      <c r="AQP203" s="13"/>
      <c r="AQQ203" s="13"/>
      <c r="AQR203" s="13"/>
      <c r="AQS203" s="13"/>
      <c r="AQT203" s="13"/>
      <c r="AQU203" s="13"/>
      <c r="AQV203" s="13"/>
      <c r="AQW203" s="13"/>
      <c r="AQX203" s="13"/>
      <c r="AQY203" s="13"/>
      <c r="AQZ203" s="13"/>
      <c r="ARA203" s="13"/>
      <c r="ARB203" s="13"/>
      <c r="ARC203" s="13"/>
      <c r="ARD203" s="13"/>
      <c r="ARE203" s="13"/>
      <c r="ARF203" s="13"/>
      <c r="ARG203" s="13"/>
      <c r="ARH203" s="13"/>
      <c r="ARI203" s="13"/>
      <c r="ARJ203" s="13"/>
      <c r="ARK203" s="13"/>
      <c r="ARL203" s="13"/>
      <c r="ARM203" s="13"/>
      <c r="ARN203" s="13"/>
      <c r="ARO203" s="13"/>
      <c r="ARP203" s="13"/>
      <c r="ARQ203" s="13"/>
      <c r="ARR203" s="13"/>
      <c r="ARS203" s="13"/>
      <c r="ART203" s="13"/>
      <c r="ARU203" s="13"/>
      <c r="ARV203" s="13"/>
      <c r="ARW203" s="13"/>
      <c r="ARX203" s="13"/>
      <c r="ARY203" s="13"/>
      <c r="ARZ203" s="13"/>
      <c r="ASA203" s="13"/>
      <c r="ASB203" s="13"/>
      <c r="ASC203" s="13"/>
      <c r="ASD203" s="13"/>
      <c r="ASE203" s="13"/>
      <c r="ASF203" s="13"/>
      <c r="ASG203" s="13"/>
      <c r="ASH203" s="13"/>
      <c r="ASI203" s="13"/>
      <c r="ASJ203" s="13"/>
      <c r="ASK203" s="13"/>
      <c r="ASL203" s="13"/>
      <c r="ASM203" s="13"/>
      <c r="ASN203" s="13"/>
      <c r="ASO203" s="13"/>
      <c r="ASP203" s="13"/>
      <c r="ASQ203" s="13"/>
      <c r="ASR203" s="13"/>
      <c r="ASS203" s="13"/>
      <c r="AST203" s="13"/>
      <c r="ASU203" s="13"/>
      <c r="ASV203" s="13"/>
      <c r="ASW203" s="13"/>
      <c r="ASX203" s="13"/>
      <c r="ASY203" s="13"/>
      <c r="ASZ203" s="13"/>
      <c r="ATA203" s="13"/>
      <c r="ATB203" s="13"/>
      <c r="ATC203" s="13"/>
      <c r="ATD203" s="13"/>
      <c r="ATE203" s="13"/>
      <c r="ATF203" s="13"/>
      <c r="ATG203" s="13"/>
      <c r="ATH203" s="13"/>
      <c r="ATI203" s="13"/>
      <c r="ATJ203" s="13"/>
      <c r="ATK203" s="13"/>
      <c r="ATL203" s="13"/>
      <c r="ATM203" s="13"/>
      <c r="ATN203" s="13"/>
      <c r="ATO203" s="13"/>
      <c r="ATP203" s="13"/>
      <c r="ATQ203" s="13"/>
      <c r="ATR203" s="13"/>
      <c r="ATS203" s="13"/>
      <c r="ATT203" s="13"/>
      <c r="ATU203" s="13"/>
      <c r="ATV203" s="13"/>
      <c r="ATW203" s="13"/>
      <c r="ATX203" s="13"/>
      <c r="ATY203" s="13"/>
      <c r="ATZ203" s="13"/>
      <c r="AUA203" s="13"/>
      <c r="AUB203" s="13"/>
      <c r="AUC203" s="13"/>
      <c r="AUD203" s="13"/>
      <c r="AUE203" s="13"/>
      <c r="AUF203" s="13"/>
      <c r="AUG203" s="13"/>
      <c r="AUH203" s="13"/>
      <c r="AUI203" s="13"/>
      <c r="AUJ203" s="13"/>
      <c r="AUK203" s="13"/>
      <c r="AUL203" s="13"/>
      <c r="AUM203" s="13"/>
      <c r="AUN203" s="13"/>
      <c r="AUO203" s="13"/>
      <c r="AUP203" s="13"/>
      <c r="AUQ203" s="13"/>
      <c r="AUR203" s="13"/>
      <c r="AUS203" s="13"/>
      <c r="AUT203" s="13"/>
      <c r="AUU203" s="13"/>
      <c r="AUV203" s="13"/>
      <c r="AUW203" s="13"/>
      <c r="AUX203" s="13"/>
      <c r="AUY203" s="13"/>
      <c r="AUZ203" s="13"/>
      <c r="AVA203" s="13"/>
      <c r="AVB203" s="13"/>
      <c r="AVC203" s="13"/>
      <c r="AVD203" s="13"/>
      <c r="AVE203" s="13"/>
      <c r="AVF203" s="13"/>
      <c r="AVG203" s="13"/>
      <c r="AVH203" s="13"/>
      <c r="AVI203" s="13"/>
      <c r="AVJ203" s="13"/>
      <c r="AVK203" s="13"/>
      <c r="AVL203" s="13"/>
      <c r="AVM203" s="13"/>
      <c r="AVN203" s="13"/>
      <c r="AVO203" s="13"/>
      <c r="AVP203" s="13"/>
      <c r="AVQ203" s="13"/>
      <c r="AVR203" s="13"/>
      <c r="AVS203" s="13"/>
      <c r="AVT203" s="13"/>
      <c r="AVU203" s="13"/>
      <c r="AVV203" s="13"/>
      <c r="AVW203" s="13"/>
      <c r="AVX203" s="13"/>
      <c r="AVY203" s="13"/>
      <c r="AVZ203" s="13"/>
      <c r="AWA203" s="13"/>
      <c r="AWB203" s="13"/>
      <c r="AWC203" s="13"/>
      <c r="AWD203" s="13"/>
      <c r="AWE203" s="13"/>
      <c r="AWF203" s="13"/>
      <c r="AWG203" s="13"/>
      <c r="AWH203" s="13"/>
      <c r="AWI203" s="13"/>
      <c r="AWJ203" s="13"/>
      <c r="AWK203" s="13"/>
      <c r="AWL203" s="13"/>
      <c r="AWM203" s="13"/>
      <c r="AWN203" s="13"/>
      <c r="AWO203" s="13"/>
      <c r="AWP203" s="13"/>
      <c r="AWQ203" s="13"/>
      <c r="AWR203" s="13"/>
      <c r="AWS203" s="13"/>
      <c r="AWT203" s="13"/>
      <c r="AWU203" s="13"/>
      <c r="AWV203" s="13"/>
      <c r="AWW203" s="13"/>
      <c r="AWX203" s="13"/>
      <c r="AWY203" s="13"/>
      <c r="AWZ203" s="13"/>
      <c r="AXA203" s="13"/>
      <c r="AXB203" s="13"/>
      <c r="AXC203" s="13"/>
      <c r="AXD203" s="13"/>
      <c r="AXE203" s="13"/>
      <c r="AXF203" s="13"/>
      <c r="AXG203" s="13"/>
      <c r="AXH203" s="13"/>
      <c r="AXI203" s="13"/>
      <c r="AXJ203" s="13"/>
      <c r="AXK203" s="13"/>
      <c r="AXL203" s="13"/>
      <c r="AXM203" s="13"/>
      <c r="AXN203" s="13"/>
      <c r="AXO203" s="13"/>
      <c r="AXP203" s="13"/>
      <c r="AXQ203" s="13"/>
      <c r="AXR203" s="13"/>
      <c r="AXS203" s="13"/>
      <c r="AXT203" s="13"/>
      <c r="AXU203" s="13"/>
      <c r="AXV203" s="13"/>
      <c r="AXW203" s="13"/>
      <c r="AXX203" s="13"/>
      <c r="AXY203" s="13"/>
      <c r="AXZ203" s="13"/>
      <c r="AYA203" s="13"/>
      <c r="AYB203" s="13"/>
      <c r="AYC203" s="13"/>
      <c r="AYD203" s="13"/>
      <c r="AYE203" s="13"/>
      <c r="AYF203" s="13"/>
      <c r="AYG203" s="13"/>
      <c r="AYH203" s="13"/>
      <c r="AYI203" s="13"/>
      <c r="AYJ203" s="13"/>
      <c r="AYK203" s="13"/>
      <c r="AYL203" s="13"/>
      <c r="AYM203" s="13"/>
      <c r="AYN203" s="13"/>
      <c r="AYO203" s="13"/>
      <c r="AYP203" s="13"/>
      <c r="AYQ203" s="13"/>
      <c r="AYR203" s="13"/>
      <c r="AYS203" s="13"/>
      <c r="AYT203" s="13"/>
      <c r="AYU203" s="13"/>
      <c r="AYV203" s="13"/>
      <c r="AYW203" s="13"/>
      <c r="AYX203" s="13"/>
      <c r="AYY203" s="13"/>
      <c r="AYZ203" s="13"/>
      <c r="AZA203" s="13"/>
      <c r="AZB203" s="13"/>
      <c r="AZC203" s="13"/>
      <c r="AZD203" s="13"/>
      <c r="AZE203" s="13"/>
      <c r="AZF203" s="13"/>
      <c r="AZG203" s="13"/>
      <c r="AZH203" s="13"/>
      <c r="AZI203" s="13"/>
      <c r="AZJ203" s="13"/>
      <c r="AZK203" s="13"/>
      <c r="AZL203" s="13"/>
      <c r="AZM203" s="13"/>
      <c r="AZN203" s="13"/>
      <c r="AZO203" s="13"/>
      <c r="AZP203" s="13"/>
      <c r="AZQ203" s="13"/>
      <c r="AZR203" s="13"/>
      <c r="AZS203" s="13"/>
      <c r="AZT203" s="13"/>
      <c r="AZU203" s="13"/>
      <c r="AZV203" s="13"/>
      <c r="AZW203" s="13"/>
      <c r="AZX203" s="13"/>
      <c r="AZY203" s="13"/>
      <c r="AZZ203" s="13"/>
      <c r="BAA203" s="13"/>
      <c r="BAB203" s="13"/>
      <c r="BAC203" s="13"/>
      <c r="BAD203" s="13"/>
      <c r="BAE203" s="13"/>
      <c r="BAF203" s="13"/>
      <c r="BAG203" s="13"/>
      <c r="BAH203" s="13"/>
      <c r="BAI203" s="13"/>
      <c r="BAJ203" s="13"/>
      <c r="BAK203" s="13"/>
      <c r="BAL203" s="13"/>
      <c r="BAM203" s="13"/>
      <c r="BAN203" s="13"/>
      <c r="BAO203" s="13"/>
      <c r="BAP203" s="13"/>
      <c r="BAQ203" s="13"/>
      <c r="BAR203" s="13"/>
      <c r="BAS203" s="13"/>
      <c r="BAT203" s="13"/>
      <c r="BAU203" s="13"/>
      <c r="BAV203" s="13"/>
      <c r="BAW203" s="13"/>
      <c r="BAX203" s="13"/>
      <c r="BAY203" s="13"/>
      <c r="BAZ203" s="13"/>
      <c r="BBA203" s="13"/>
      <c r="BBB203" s="13"/>
      <c r="BBC203" s="13"/>
      <c r="BBD203" s="13"/>
      <c r="BBE203" s="13"/>
      <c r="BBF203" s="13"/>
      <c r="BBG203" s="13"/>
      <c r="BBH203" s="13"/>
      <c r="BBI203" s="13"/>
      <c r="BBJ203" s="13"/>
      <c r="BBK203" s="13"/>
      <c r="BBL203" s="13"/>
      <c r="BBM203" s="13"/>
      <c r="BBN203" s="13"/>
      <c r="BBO203" s="13"/>
      <c r="BBP203" s="13"/>
      <c r="BBQ203" s="13"/>
      <c r="BBR203" s="13"/>
      <c r="BBS203" s="13"/>
      <c r="BBT203" s="13"/>
      <c r="BBU203" s="13"/>
      <c r="BBV203" s="13"/>
      <c r="BBW203" s="13"/>
      <c r="BBX203" s="13"/>
      <c r="BBY203" s="13"/>
      <c r="BBZ203" s="13"/>
      <c r="BCA203" s="13"/>
      <c r="BCB203" s="13"/>
      <c r="BCC203" s="13"/>
      <c r="BCD203" s="13"/>
      <c r="BCE203" s="13"/>
      <c r="BCF203" s="13"/>
      <c r="BCG203" s="13"/>
      <c r="BCH203" s="13"/>
      <c r="BCI203" s="13"/>
      <c r="BCJ203" s="13"/>
      <c r="BCK203" s="13"/>
      <c r="BCL203" s="13"/>
      <c r="BCM203" s="13"/>
      <c r="BCN203" s="13"/>
      <c r="BCO203" s="13"/>
      <c r="BCP203" s="13"/>
      <c r="BCQ203" s="13"/>
      <c r="BCR203" s="13"/>
      <c r="BCS203" s="13"/>
      <c r="BCT203" s="13"/>
      <c r="BCU203" s="13"/>
      <c r="BCV203" s="13"/>
      <c r="BCW203" s="13"/>
      <c r="BCX203" s="13"/>
      <c r="BCY203" s="13"/>
      <c r="BCZ203" s="13"/>
      <c r="BDA203" s="13"/>
      <c r="BDB203" s="13"/>
      <c r="BDC203" s="13"/>
      <c r="BDD203" s="13"/>
      <c r="BDE203" s="13"/>
      <c r="BDF203" s="13"/>
      <c r="BDG203" s="13"/>
      <c r="BDH203" s="13"/>
      <c r="BDI203" s="13"/>
      <c r="BDJ203" s="13"/>
      <c r="BDK203" s="13"/>
      <c r="BDL203" s="13"/>
      <c r="BDM203" s="13"/>
      <c r="BDN203" s="13"/>
      <c r="BDO203" s="13"/>
      <c r="BDP203" s="13"/>
      <c r="BDQ203" s="13"/>
      <c r="BDR203" s="13"/>
      <c r="BDS203" s="13"/>
      <c r="BDT203" s="13"/>
      <c r="BDU203" s="13"/>
      <c r="BDV203" s="13"/>
      <c r="BDW203" s="13"/>
      <c r="BDX203" s="13"/>
      <c r="BDY203" s="13"/>
      <c r="BDZ203" s="13"/>
      <c r="BEA203" s="13"/>
      <c r="BEB203" s="13"/>
      <c r="BEC203" s="13"/>
      <c r="BED203" s="13"/>
      <c r="BEE203" s="13"/>
      <c r="BEF203" s="13"/>
      <c r="BEG203" s="13"/>
      <c r="BEH203" s="13"/>
      <c r="BEI203" s="13"/>
      <c r="BEJ203" s="13"/>
      <c r="BEK203" s="13"/>
      <c r="BEL203" s="13"/>
      <c r="BEM203" s="13"/>
      <c r="BEN203" s="13"/>
      <c r="BEO203" s="13"/>
      <c r="BEP203" s="13"/>
      <c r="BEQ203" s="13"/>
      <c r="BER203" s="13"/>
      <c r="BES203" s="13"/>
      <c r="BET203" s="13"/>
      <c r="BEU203" s="13"/>
      <c r="BEV203" s="13"/>
      <c r="BEW203" s="13"/>
      <c r="BEX203" s="13"/>
      <c r="BEY203" s="13"/>
      <c r="BEZ203" s="13"/>
      <c r="BFA203" s="13"/>
      <c r="BFB203" s="13"/>
      <c r="BFC203" s="13"/>
      <c r="BFD203" s="13"/>
      <c r="BFE203" s="13"/>
      <c r="BFF203" s="13"/>
      <c r="BFG203" s="13"/>
      <c r="BFH203" s="13"/>
      <c r="BFI203" s="13"/>
      <c r="BFJ203" s="13"/>
      <c r="BFK203" s="13"/>
      <c r="BFL203" s="13"/>
      <c r="BFM203" s="13"/>
      <c r="BFN203" s="13"/>
      <c r="BFO203" s="13"/>
      <c r="BFP203" s="13"/>
      <c r="BFQ203" s="13"/>
      <c r="BFR203" s="13"/>
      <c r="BFS203" s="13"/>
      <c r="BFT203" s="13"/>
      <c r="BFU203" s="13"/>
      <c r="BFV203" s="13"/>
      <c r="BFW203" s="13"/>
      <c r="BFX203" s="13"/>
      <c r="BFY203" s="13"/>
      <c r="BFZ203" s="13"/>
      <c r="BGA203" s="13"/>
      <c r="BGB203" s="13"/>
      <c r="BGC203" s="13"/>
      <c r="BGD203" s="13"/>
      <c r="BGE203" s="13"/>
      <c r="BGF203" s="13"/>
      <c r="BGG203" s="13"/>
      <c r="BGH203" s="13"/>
      <c r="BGI203" s="13"/>
      <c r="BGJ203" s="13"/>
      <c r="BGK203" s="13"/>
      <c r="BGL203" s="13"/>
      <c r="BGM203" s="13"/>
      <c r="BGN203" s="13"/>
      <c r="BGO203" s="13"/>
      <c r="BGP203" s="13"/>
      <c r="BGQ203" s="13"/>
      <c r="BGR203" s="13"/>
      <c r="BGS203" s="13"/>
      <c r="BGT203" s="13"/>
      <c r="BGU203" s="13"/>
      <c r="BGV203" s="13"/>
      <c r="BGW203" s="13"/>
      <c r="BGX203" s="13"/>
      <c r="BGY203" s="13"/>
      <c r="BGZ203" s="13"/>
      <c r="BHA203" s="13"/>
      <c r="BHB203" s="13"/>
      <c r="BHC203" s="13"/>
      <c r="BHD203" s="13"/>
      <c r="BHE203" s="13"/>
      <c r="BHF203" s="13"/>
      <c r="BHG203" s="13"/>
      <c r="BHH203" s="13"/>
      <c r="BHI203" s="13"/>
      <c r="BHJ203" s="13"/>
      <c r="BHK203" s="13"/>
      <c r="BHL203" s="13"/>
      <c r="BHM203" s="13"/>
      <c r="BHN203" s="13"/>
      <c r="BHO203" s="13"/>
      <c r="BHP203" s="13"/>
      <c r="BHQ203" s="13"/>
      <c r="BHR203" s="13"/>
      <c r="BHS203" s="13"/>
      <c r="BHT203" s="13"/>
      <c r="BHU203" s="13"/>
      <c r="BHV203" s="13"/>
      <c r="BHW203" s="13"/>
      <c r="BHX203" s="13"/>
      <c r="BHY203" s="13"/>
      <c r="BHZ203" s="13"/>
      <c r="BIA203" s="13"/>
      <c r="BIB203" s="13"/>
      <c r="BIC203" s="13"/>
      <c r="BID203" s="13"/>
      <c r="BIE203" s="13"/>
      <c r="BIF203" s="13"/>
      <c r="BIG203" s="13"/>
      <c r="BIH203" s="13"/>
      <c r="BII203" s="13"/>
      <c r="BIJ203" s="13"/>
      <c r="BIK203" s="13"/>
      <c r="BIL203" s="13"/>
      <c r="BIM203" s="13"/>
      <c r="BIN203" s="13"/>
      <c r="BIO203" s="13"/>
      <c r="BIP203" s="13"/>
      <c r="BIQ203" s="13"/>
      <c r="BIR203" s="13"/>
      <c r="BIS203" s="13"/>
      <c r="BIT203" s="13"/>
      <c r="BIU203" s="13"/>
      <c r="BIV203" s="13"/>
      <c r="BIW203" s="13"/>
      <c r="BIX203" s="13"/>
      <c r="BIY203" s="13"/>
      <c r="BIZ203" s="13"/>
      <c r="BJA203" s="13"/>
      <c r="BJB203" s="13"/>
      <c r="BJC203" s="13"/>
      <c r="BJD203" s="13"/>
      <c r="BJE203" s="13"/>
      <c r="BJF203" s="13"/>
      <c r="BJG203" s="13"/>
      <c r="BJH203" s="13"/>
      <c r="BJI203" s="13"/>
      <c r="BJJ203" s="13"/>
      <c r="BJK203" s="13"/>
      <c r="BJL203" s="13"/>
      <c r="BJM203" s="13"/>
      <c r="BJN203" s="13"/>
      <c r="BJO203" s="13"/>
      <c r="BJP203" s="13"/>
      <c r="BJQ203" s="13"/>
      <c r="BJR203" s="13"/>
      <c r="BJS203" s="13"/>
      <c r="BJT203" s="13"/>
      <c r="BJU203" s="13"/>
      <c r="BJV203" s="13"/>
      <c r="BJW203" s="13"/>
      <c r="BJX203" s="13"/>
      <c r="BJY203" s="13"/>
      <c r="BJZ203" s="13"/>
      <c r="BKA203" s="13"/>
      <c r="BKB203" s="13"/>
      <c r="BKC203" s="13"/>
      <c r="BKD203" s="13"/>
      <c r="BKE203" s="13"/>
      <c r="BKF203" s="13"/>
      <c r="BKG203" s="13"/>
      <c r="BKH203" s="13"/>
      <c r="BKI203" s="13"/>
      <c r="BKJ203" s="13"/>
      <c r="BKK203" s="13"/>
      <c r="BKL203" s="13"/>
      <c r="BKM203" s="13"/>
      <c r="BKN203" s="13"/>
      <c r="BKO203" s="13"/>
      <c r="BKP203" s="13"/>
      <c r="BKQ203" s="13"/>
      <c r="BKR203" s="13"/>
      <c r="BKS203" s="13"/>
      <c r="BKT203" s="13"/>
      <c r="BKU203" s="13"/>
      <c r="BKV203" s="13"/>
      <c r="BKW203" s="13"/>
      <c r="BKX203" s="13"/>
      <c r="BKY203" s="13"/>
      <c r="BKZ203" s="13"/>
      <c r="BLA203" s="13"/>
      <c r="BLB203" s="13"/>
      <c r="BLC203" s="13"/>
      <c r="BLD203" s="13"/>
      <c r="BLE203" s="13"/>
      <c r="BLF203" s="13"/>
      <c r="BLG203" s="13"/>
      <c r="BLH203" s="13"/>
      <c r="BLI203" s="13"/>
      <c r="BLJ203" s="13"/>
      <c r="BLK203" s="13"/>
      <c r="BLL203" s="13"/>
      <c r="BLM203" s="13"/>
      <c r="BLN203" s="13"/>
      <c r="BLO203" s="13"/>
      <c r="BLP203" s="13"/>
      <c r="BLQ203" s="13"/>
      <c r="BLR203" s="13"/>
      <c r="BLS203" s="13"/>
      <c r="BLT203" s="13"/>
      <c r="BLU203" s="13"/>
      <c r="BLV203" s="13"/>
      <c r="BLW203" s="13"/>
      <c r="BLX203" s="13"/>
      <c r="BLY203" s="13"/>
      <c r="BLZ203" s="13"/>
      <c r="BMA203" s="13"/>
      <c r="BMB203" s="13"/>
      <c r="BMC203" s="13"/>
      <c r="BMD203" s="13"/>
      <c r="BME203" s="13"/>
      <c r="BMF203" s="13"/>
      <c r="BMG203" s="13"/>
      <c r="BMH203" s="13"/>
      <c r="BMI203" s="13"/>
      <c r="BMJ203" s="13"/>
      <c r="BMK203" s="13"/>
      <c r="BML203" s="13"/>
      <c r="BMM203" s="13"/>
      <c r="BMN203" s="13"/>
      <c r="BMO203" s="13"/>
      <c r="BMP203" s="13"/>
      <c r="BMQ203" s="13"/>
      <c r="BMR203" s="13"/>
      <c r="BMS203" s="13"/>
      <c r="BMT203" s="13"/>
      <c r="BMU203" s="13"/>
      <c r="BMV203" s="13"/>
      <c r="BMW203" s="13"/>
      <c r="BMX203" s="13"/>
      <c r="BMY203" s="13"/>
      <c r="BMZ203" s="13"/>
      <c r="BNA203" s="13"/>
      <c r="BNB203" s="13"/>
      <c r="BNC203" s="13"/>
      <c r="BND203" s="13"/>
      <c r="BNE203" s="13"/>
      <c r="BNF203" s="13"/>
      <c r="BNG203" s="13"/>
      <c r="BNH203" s="13"/>
      <c r="BNI203" s="13"/>
      <c r="BNJ203" s="13"/>
      <c r="BNK203" s="13"/>
      <c r="BNL203" s="13"/>
      <c r="BNM203" s="13"/>
      <c r="BNN203" s="13"/>
      <c r="BNO203" s="13"/>
      <c r="BNP203" s="13"/>
      <c r="BNQ203" s="13"/>
      <c r="BNR203" s="13"/>
      <c r="BNS203" s="13"/>
      <c r="BNT203" s="13"/>
      <c r="BNU203" s="13"/>
      <c r="BNV203" s="13"/>
      <c r="BNW203" s="13"/>
      <c r="BNX203" s="13"/>
      <c r="BNY203" s="13"/>
      <c r="BNZ203" s="13"/>
      <c r="BOA203" s="13"/>
      <c r="BOB203" s="13"/>
      <c r="BOC203" s="13"/>
      <c r="BOD203" s="13"/>
      <c r="BOE203" s="13"/>
      <c r="BOF203" s="13"/>
      <c r="BOG203" s="13"/>
      <c r="BOH203" s="13"/>
      <c r="BOI203" s="13"/>
      <c r="BOJ203" s="13"/>
      <c r="BOK203" s="13"/>
      <c r="BOL203" s="13"/>
      <c r="BOM203" s="13"/>
      <c r="BON203" s="13"/>
      <c r="BOO203" s="13"/>
      <c r="BOP203" s="13"/>
      <c r="BOQ203" s="13"/>
      <c r="BOR203" s="13"/>
      <c r="BOS203" s="13"/>
      <c r="BOT203" s="13"/>
      <c r="BOU203" s="13"/>
      <c r="BOV203" s="13"/>
      <c r="BOW203" s="13"/>
      <c r="BOX203" s="13"/>
      <c r="BOY203" s="13"/>
      <c r="BOZ203" s="13"/>
      <c r="BPA203" s="13"/>
      <c r="BPB203" s="13"/>
      <c r="BPC203" s="13"/>
      <c r="BPD203" s="13"/>
      <c r="BPE203" s="13"/>
      <c r="BPF203" s="13"/>
      <c r="BPG203" s="13"/>
      <c r="BPH203" s="13"/>
      <c r="BPI203" s="13"/>
      <c r="BPJ203" s="13"/>
      <c r="BPK203" s="13"/>
      <c r="BPL203" s="13"/>
      <c r="BPM203" s="13"/>
      <c r="BPN203" s="13"/>
      <c r="BPO203" s="13"/>
      <c r="BPP203" s="13"/>
      <c r="BPQ203" s="13"/>
      <c r="BPR203" s="13"/>
      <c r="BPS203" s="13"/>
      <c r="BPT203" s="13"/>
      <c r="BPU203" s="13"/>
      <c r="BPV203" s="13"/>
      <c r="BPW203" s="13"/>
      <c r="BPX203" s="13"/>
      <c r="BPY203" s="13"/>
      <c r="BPZ203" s="13"/>
      <c r="BQA203" s="13"/>
      <c r="BQB203" s="13"/>
      <c r="BQC203" s="13"/>
      <c r="BQD203" s="13"/>
      <c r="BQE203" s="13"/>
      <c r="BQF203" s="13"/>
      <c r="BQG203" s="13"/>
      <c r="BQH203" s="13"/>
      <c r="BQI203" s="13"/>
      <c r="BQJ203" s="13"/>
      <c r="BQK203" s="13"/>
      <c r="BQL203" s="13"/>
      <c r="BQM203" s="13"/>
      <c r="BQN203" s="13"/>
      <c r="BQO203" s="13"/>
      <c r="BQP203" s="13"/>
      <c r="BQQ203" s="13"/>
      <c r="BQR203" s="13"/>
      <c r="BQS203" s="13"/>
      <c r="BQT203" s="13"/>
      <c r="BQU203" s="13"/>
      <c r="BQV203" s="13"/>
      <c r="BQW203" s="13"/>
      <c r="BQX203" s="13"/>
      <c r="BQY203" s="13"/>
      <c r="BQZ203" s="13"/>
      <c r="BRA203" s="13"/>
      <c r="BRB203" s="13"/>
      <c r="BRC203" s="13"/>
      <c r="BRD203" s="13"/>
      <c r="BRE203" s="13"/>
      <c r="BRF203" s="13"/>
      <c r="BRG203" s="13"/>
      <c r="BRH203" s="13"/>
      <c r="BRI203" s="13"/>
      <c r="BRJ203" s="13"/>
      <c r="BRK203" s="13"/>
      <c r="BRL203" s="13"/>
      <c r="BRM203" s="13"/>
      <c r="BRN203" s="13"/>
      <c r="BRO203" s="13"/>
      <c r="BRP203" s="13"/>
      <c r="BRQ203" s="13"/>
      <c r="BRR203" s="13"/>
      <c r="BRS203" s="13"/>
      <c r="BRT203" s="13"/>
      <c r="BRU203" s="13"/>
      <c r="BRV203" s="13"/>
      <c r="BRW203" s="13"/>
      <c r="BRX203" s="13"/>
      <c r="BRY203" s="13"/>
      <c r="BRZ203" s="13"/>
      <c r="BSA203" s="13"/>
      <c r="BSB203" s="13"/>
      <c r="BSC203" s="13"/>
      <c r="BSD203" s="13"/>
      <c r="BSE203" s="13"/>
      <c r="BSF203" s="13"/>
      <c r="BSG203" s="13"/>
      <c r="BSH203" s="13"/>
      <c r="BSI203" s="13"/>
      <c r="BSJ203" s="13"/>
      <c r="BSK203" s="13"/>
      <c r="BSL203" s="13"/>
      <c r="BSM203" s="13"/>
      <c r="BSN203" s="13"/>
      <c r="BSO203" s="13"/>
      <c r="BSP203" s="13"/>
      <c r="BSQ203" s="13"/>
      <c r="BSR203" s="13"/>
      <c r="BSS203" s="13"/>
      <c r="BST203" s="13"/>
      <c r="BSU203" s="13"/>
      <c r="BSV203" s="13"/>
      <c r="BSW203" s="13"/>
      <c r="BSX203" s="13"/>
      <c r="BSY203" s="13"/>
      <c r="BSZ203" s="13"/>
      <c r="BTA203" s="13"/>
      <c r="BTB203" s="13"/>
      <c r="BTC203" s="13"/>
      <c r="BTD203" s="13"/>
      <c r="BTE203" s="13"/>
      <c r="BTF203" s="13"/>
      <c r="BTG203" s="13"/>
      <c r="BTH203" s="13"/>
      <c r="BTI203" s="13"/>
      <c r="BTJ203" s="13"/>
      <c r="BTK203" s="13"/>
      <c r="BTL203" s="13"/>
      <c r="BTM203" s="13"/>
      <c r="BTN203" s="13"/>
      <c r="BTO203" s="13"/>
      <c r="BTP203" s="13"/>
      <c r="BTQ203" s="13"/>
      <c r="BTR203" s="13"/>
      <c r="BTS203" s="13"/>
      <c r="BTT203" s="13"/>
      <c r="BTU203" s="13"/>
      <c r="BTV203" s="13"/>
      <c r="BTW203" s="13"/>
      <c r="BTX203" s="13"/>
      <c r="BTY203" s="13"/>
      <c r="BTZ203" s="13"/>
      <c r="BUA203" s="13"/>
      <c r="BUB203" s="13"/>
      <c r="BUC203" s="13"/>
      <c r="BUD203" s="13"/>
      <c r="BUE203" s="13"/>
      <c r="BUF203" s="13"/>
      <c r="BUG203" s="13"/>
      <c r="BUH203" s="13"/>
      <c r="BUI203" s="13"/>
      <c r="BUJ203" s="13"/>
      <c r="BUK203" s="13"/>
      <c r="BUL203" s="13"/>
      <c r="BUM203" s="13"/>
      <c r="BUN203" s="13"/>
      <c r="BUO203" s="13"/>
      <c r="BUP203" s="13"/>
      <c r="BUQ203" s="13"/>
      <c r="BUR203" s="13"/>
      <c r="BUS203" s="13"/>
      <c r="BUT203" s="13"/>
      <c r="BUU203" s="13"/>
      <c r="BUV203" s="13"/>
      <c r="BUW203" s="13"/>
      <c r="BUX203" s="13"/>
      <c r="BUY203" s="13"/>
      <c r="BUZ203" s="13"/>
      <c r="BVA203" s="13"/>
      <c r="BVB203" s="13"/>
      <c r="BVC203" s="13"/>
      <c r="BVD203" s="13"/>
      <c r="BVE203" s="13"/>
      <c r="BVF203" s="13"/>
      <c r="BVG203" s="13"/>
      <c r="BVH203" s="13"/>
      <c r="BVI203" s="13"/>
      <c r="BVJ203" s="13"/>
      <c r="BVK203" s="13"/>
      <c r="BVL203" s="13"/>
      <c r="BVM203" s="13"/>
      <c r="BVN203" s="13"/>
      <c r="BVO203" s="13"/>
      <c r="BVP203" s="13"/>
      <c r="BVQ203" s="13"/>
      <c r="BVR203" s="13"/>
      <c r="BVS203" s="13"/>
      <c r="BVT203" s="13"/>
      <c r="BVU203" s="13"/>
      <c r="BVV203" s="13"/>
      <c r="BVW203" s="13"/>
      <c r="BVX203" s="13"/>
      <c r="BVY203" s="13"/>
      <c r="BVZ203" s="13"/>
      <c r="BWA203" s="13"/>
      <c r="BWB203" s="13"/>
      <c r="BWC203" s="13"/>
      <c r="BWD203" s="13"/>
      <c r="BWE203" s="13"/>
      <c r="BWF203" s="13"/>
      <c r="BWG203" s="13"/>
      <c r="BWH203" s="13"/>
      <c r="BWI203" s="13"/>
      <c r="BWJ203" s="13"/>
      <c r="BWK203" s="13"/>
      <c r="BWL203" s="13"/>
      <c r="BWM203" s="13"/>
      <c r="BWN203" s="13"/>
      <c r="BWO203" s="13"/>
      <c r="BWP203" s="13"/>
      <c r="BWQ203" s="13"/>
      <c r="BWR203" s="13"/>
      <c r="BWS203" s="13"/>
      <c r="BWT203" s="13"/>
      <c r="BWU203" s="13"/>
      <c r="BWV203" s="13"/>
      <c r="BWW203" s="13"/>
      <c r="BWX203" s="13"/>
      <c r="BWY203" s="13"/>
      <c r="BWZ203" s="13"/>
      <c r="BXA203" s="13"/>
      <c r="BXB203" s="13"/>
      <c r="BXC203" s="13"/>
      <c r="BXD203" s="13"/>
      <c r="BXE203" s="13"/>
      <c r="BXF203" s="13"/>
      <c r="BXG203" s="13"/>
      <c r="BXH203" s="13"/>
      <c r="BXI203" s="13"/>
      <c r="BXJ203" s="13"/>
      <c r="BXK203" s="13"/>
      <c r="BXL203" s="13"/>
      <c r="BXM203" s="13"/>
      <c r="BXN203" s="13"/>
      <c r="BXO203" s="13"/>
      <c r="BXP203" s="13"/>
      <c r="BXQ203" s="13"/>
      <c r="BXR203" s="13"/>
      <c r="BXS203" s="13"/>
      <c r="BXT203" s="13"/>
      <c r="BXU203" s="13"/>
      <c r="BXV203" s="13"/>
      <c r="BXW203" s="13"/>
      <c r="BXX203" s="13"/>
      <c r="BXY203" s="13"/>
      <c r="BXZ203" s="13"/>
      <c r="BYA203" s="13"/>
      <c r="BYB203" s="13"/>
      <c r="BYC203" s="13"/>
      <c r="BYD203" s="13"/>
      <c r="BYE203" s="13"/>
      <c r="BYF203" s="13"/>
      <c r="BYG203" s="13"/>
      <c r="BYH203" s="13"/>
      <c r="BYI203" s="13"/>
      <c r="BYJ203" s="13"/>
      <c r="BYK203" s="13"/>
      <c r="BYL203" s="13"/>
      <c r="BYM203" s="13"/>
      <c r="BYN203" s="13"/>
      <c r="BYO203" s="13"/>
      <c r="BYP203" s="13"/>
      <c r="BYQ203" s="13"/>
      <c r="BYR203" s="13"/>
      <c r="BYS203" s="13"/>
      <c r="BYT203" s="13"/>
      <c r="BYU203" s="13"/>
      <c r="BYV203" s="13"/>
      <c r="BYW203" s="13"/>
      <c r="BYX203" s="13"/>
      <c r="BYY203" s="13"/>
      <c r="BYZ203" s="13"/>
      <c r="BZA203" s="13"/>
      <c r="BZB203" s="13"/>
      <c r="BZC203" s="13"/>
      <c r="BZD203" s="13"/>
      <c r="BZE203" s="13"/>
      <c r="BZF203" s="13"/>
      <c r="BZG203" s="13"/>
      <c r="BZH203" s="13"/>
      <c r="BZI203" s="13"/>
      <c r="BZJ203" s="13"/>
      <c r="BZK203" s="13"/>
      <c r="BZL203" s="13"/>
      <c r="BZM203" s="13"/>
      <c r="BZN203" s="13"/>
      <c r="BZO203" s="13"/>
      <c r="BZP203" s="13"/>
      <c r="BZQ203" s="13"/>
      <c r="BZR203" s="13"/>
      <c r="BZS203" s="13"/>
      <c r="BZT203" s="13"/>
      <c r="BZU203" s="13"/>
      <c r="BZV203" s="13"/>
      <c r="BZW203" s="13"/>
      <c r="BZX203" s="13"/>
      <c r="BZY203" s="13"/>
      <c r="BZZ203" s="13"/>
      <c r="CAA203" s="13"/>
      <c r="CAB203" s="13"/>
      <c r="CAC203" s="13"/>
      <c r="CAD203" s="13"/>
      <c r="CAE203" s="13"/>
      <c r="CAF203" s="13"/>
      <c r="CAG203" s="13"/>
      <c r="CAH203" s="13"/>
      <c r="CAI203" s="13"/>
      <c r="CAJ203" s="13"/>
      <c r="CAK203" s="13"/>
      <c r="CAL203" s="13"/>
      <c r="CAM203" s="13"/>
      <c r="CAN203" s="13"/>
      <c r="CAO203" s="13"/>
      <c r="CAP203" s="13"/>
      <c r="CAQ203" s="13"/>
      <c r="CAR203" s="13"/>
      <c r="CAS203" s="13"/>
      <c r="CAT203" s="13"/>
      <c r="CAU203" s="13"/>
      <c r="CAV203" s="13"/>
      <c r="CAW203" s="13"/>
      <c r="CAX203" s="13"/>
      <c r="CAY203" s="13"/>
      <c r="CAZ203" s="13"/>
      <c r="CBA203" s="13"/>
      <c r="CBB203" s="13"/>
      <c r="CBC203" s="13"/>
      <c r="CBD203" s="13"/>
      <c r="CBE203" s="13"/>
      <c r="CBF203" s="13"/>
      <c r="CBG203" s="13"/>
      <c r="CBH203" s="13"/>
      <c r="CBI203" s="13"/>
      <c r="CBJ203" s="13"/>
      <c r="CBK203" s="13"/>
      <c r="CBL203" s="13"/>
      <c r="CBM203" s="13"/>
      <c r="CBN203" s="13"/>
      <c r="CBO203" s="13"/>
      <c r="CBP203" s="13"/>
      <c r="CBQ203" s="13"/>
      <c r="CBR203" s="13"/>
      <c r="CBS203" s="13"/>
      <c r="CBT203" s="13"/>
      <c r="CBU203" s="13"/>
      <c r="CBV203" s="13"/>
      <c r="CBW203" s="13"/>
      <c r="CBX203" s="13"/>
      <c r="CBY203" s="13"/>
      <c r="CBZ203" s="13"/>
      <c r="CCA203" s="13"/>
      <c r="CCB203" s="13"/>
      <c r="CCC203" s="13"/>
      <c r="CCD203" s="13"/>
      <c r="CCE203" s="13"/>
      <c r="CCF203" s="13"/>
      <c r="CCG203" s="13"/>
      <c r="CCH203" s="13"/>
      <c r="CCI203" s="13"/>
      <c r="CCJ203" s="13"/>
      <c r="CCK203" s="13"/>
      <c r="CCL203" s="13"/>
      <c r="CCM203" s="13"/>
      <c r="CCN203" s="13"/>
      <c r="CCO203" s="13"/>
      <c r="CCP203" s="13"/>
      <c r="CCQ203" s="13"/>
      <c r="CCR203" s="13"/>
      <c r="CCS203" s="13"/>
      <c r="CCT203" s="13"/>
      <c r="CCU203" s="13"/>
      <c r="CCV203" s="13"/>
      <c r="CCW203" s="13"/>
      <c r="CCX203" s="13"/>
      <c r="CCY203" s="13"/>
      <c r="CCZ203" s="13"/>
      <c r="CDA203" s="13"/>
      <c r="CDB203" s="13"/>
      <c r="CDC203" s="13"/>
      <c r="CDD203" s="13"/>
      <c r="CDE203" s="13"/>
      <c r="CDF203" s="13"/>
      <c r="CDG203" s="13"/>
      <c r="CDH203" s="13"/>
      <c r="CDI203" s="13"/>
      <c r="CDJ203" s="13"/>
      <c r="CDK203" s="13"/>
      <c r="CDL203" s="13"/>
      <c r="CDM203" s="13"/>
      <c r="CDN203" s="13"/>
      <c r="CDO203" s="13"/>
      <c r="CDP203" s="13"/>
      <c r="CDQ203" s="13"/>
      <c r="CDR203" s="13"/>
      <c r="CDS203" s="13"/>
      <c r="CDT203" s="13"/>
      <c r="CDU203" s="13"/>
      <c r="CDV203" s="13"/>
      <c r="CDW203" s="13"/>
      <c r="CDX203" s="13"/>
      <c r="CDY203" s="13"/>
      <c r="CDZ203" s="13"/>
      <c r="CEA203" s="13"/>
      <c r="CEB203" s="13"/>
      <c r="CEC203" s="13"/>
      <c r="CED203" s="13"/>
      <c r="CEE203" s="13"/>
      <c r="CEF203" s="13"/>
      <c r="CEG203" s="13"/>
      <c r="CEH203" s="13"/>
      <c r="CEI203" s="13"/>
      <c r="CEJ203" s="13"/>
      <c r="CEK203" s="13"/>
      <c r="CEL203" s="13"/>
      <c r="CEM203" s="13"/>
      <c r="CEN203" s="13"/>
      <c r="CEO203" s="13"/>
      <c r="CEP203" s="13"/>
      <c r="CEQ203" s="13"/>
      <c r="CER203" s="13"/>
      <c r="CES203" s="13"/>
      <c r="CET203" s="13"/>
      <c r="CEU203" s="13"/>
      <c r="CEV203" s="13"/>
      <c r="CEW203" s="13"/>
      <c r="CEX203" s="13"/>
      <c r="CEY203" s="13"/>
      <c r="CEZ203" s="13"/>
      <c r="CFA203" s="13"/>
      <c r="CFB203" s="13"/>
      <c r="CFC203" s="13"/>
      <c r="CFD203" s="13"/>
      <c r="CFE203" s="13"/>
      <c r="CFF203" s="13"/>
      <c r="CFG203" s="13"/>
      <c r="CFH203" s="13"/>
      <c r="CFI203" s="13"/>
      <c r="CFJ203" s="13"/>
      <c r="CFK203" s="13"/>
      <c r="CFL203" s="13"/>
      <c r="CFM203" s="13"/>
      <c r="CFN203" s="13"/>
      <c r="CFO203" s="13"/>
      <c r="CFP203" s="13"/>
      <c r="CFQ203" s="13"/>
      <c r="CFR203" s="13"/>
      <c r="CFS203" s="13"/>
      <c r="CFT203" s="13"/>
      <c r="CFU203" s="13"/>
      <c r="CFV203" s="13"/>
      <c r="CFW203" s="13"/>
      <c r="CFX203" s="13"/>
      <c r="CFY203" s="13"/>
      <c r="CFZ203" s="13"/>
      <c r="CGA203" s="13"/>
      <c r="CGB203" s="13"/>
      <c r="CGC203" s="13"/>
      <c r="CGD203" s="13"/>
      <c r="CGE203" s="13"/>
      <c r="CGF203" s="13"/>
      <c r="CGG203" s="13"/>
      <c r="CGH203" s="13"/>
      <c r="CGI203" s="13"/>
      <c r="CGJ203" s="13"/>
      <c r="CGK203" s="13"/>
      <c r="CGL203" s="13"/>
      <c r="CGM203" s="13"/>
      <c r="CGN203" s="13"/>
      <c r="CGO203" s="13"/>
      <c r="CGP203" s="13"/>
      <c r="CGQ203" s="13"/>
      <c r="CGR203" s="13"/>
      <c r="CGS203" s="13"/>
      <c r="CGT203" s="13"/>
      <c r="CGU203" s="13"/>
      <c r="CGV203" s="13"/>
      <c r="CGW203" s="13"/>
      <c r="CGX203" s="13"/>
      <c r="CGY203" s="13"/>
      <c r="CGZ203" s="13"/>
      <c r="CHA203" s="13"/>
      <c r="CHB203" s="13"/>
      <c r="CHC203" s="13"/>
      <c r="CHD203" s="13"/>
      <c r="CHE203" s="13"/>
      <c r="CHF203" s="13"/>
      <c r="CHG203" s="13"/>
      <c r="CHH203" s="13"/>
      <c r="CHI203" s="13"/>
      <c r="CHJ203" s="13"/>
      <c r="CHK203" s="13"/>
      <c r="CHL203" s="13"/>
      <c r="CHM203" s="13"/>
      <c r="CHN203" s="13"/>
      <c r="CHO203" s="13"/>
      <c r="CHP203" s="13"/>
      <c r="CHQ203" s="13"/>
      <c r="CHR203" s="13"/>
      <c r="CHS203" s="13"/>
      <c r="CHT203" s="13"/>
      <c r="CHU203" s="13"/>
      <c r="CHV203" s="13"/>
      <c r="CHW203" s="13"/>
      <c r="CHX203" s="13"/>
      <c r="CHY203" s="13"/>
      <c r="CHZ203" s="13"/>
      <c r="CIA203" s="13"/>
      <c r="CIB203" s="13"/>
      <c r="CIC203" s="13"/>
      <c r="CID203" s="13"/>
      <c r="CIE203" s="13"/>
      <c r="CIF203" s="13"/>
      <c r="CIG203" s="13"/>
      <c r="CIH203" s="13"/>
      <c r="CII203" s="13"/>
      <c r="CIJ203" s="13"/>
      <c r="CIK203" s="13"/>
      <c r="CIL203" s="13"/>
      <c r="CIM203" s="13"/>
      <c r="CIN203" s="13"/>
      <c r="CIO203" s="13"/>
      <c r="CIP203" s="13"/>
      <c r="CIQ203" s="13"/>
      <c r="CIR203" s="13"/>
      <c r="CIS203" s="13"/>
      <c r="CIT203" s="13"/>
      <c r="CIU203" s="13"/>
      <c r="CIV203" s="13"/>
      <c r="CIW203" s="13"/>
      <c r="CIX203" s="13"/>
      <c r="CIY203" s="13"/>
      <c r="CIZ203" s="13"/>
      <c r="CJA203" s="13"/>
      <c r="CJB203" s="13"/>
      <c r="CJC203" s="13"/>
      <c r="CJD203" s="13"/>
      <c r="CJE203" s="13"/>
      <c r="CJF203" s="13"/>
      <c r="CJG203" s="13"/>
      <c r="CJH203" s="13"/>
      <c r="CJI203" s="13"/>
      <c r="CJJ203" s="13"/>
      <c r="CJK203" s="13"/>
      <c r="CJL203" s="13"/>
      <c r="CJM203" s="13"/>
      <c r="CJN203" s="13"/>
      <c r="CJO203" s="13"/>
      <c r="CJP203" s="13"/>
      <c r="CJQ203" s="13"/>
      <c r="CJR203" s="13"/>
      <c r="CJS203" s="13"/>
      <c r="CJT203" s="13"/>
      <c r="CJU203" s="13"/>
      <c r="CJV203" s="13"/>
      <c r="CJW203" s="13"/>
      <c r="CJX203" s="13"/>
      <c r="CJY203" s="13"/>
      <c r="CJZ203" s="13"/>
      <c r="CKA203" s="13"/>
      <c r="CKB203" s="13"/>
      <c r="CKC203" s="13"/>
      <c r="CKD203" s="13"/>
      <c r="CKE203" s="13"/>
      <c r="CKF203" s="13"/>
      <c r="CKG203" s="13"/>
      <c r="CKH203" s="13"/>
      <c r="CKI203" s="13"/>
      <c r="CKJ203" s="13"/>
      <c r="CKK203" s="13"/>
      <c r="CKL203" s="13"/>
      <c r="CKM203" s="13"/>
      <c r="CKN203" s="13"/>
      <c r="CKO203" s="13"/>
      <c r="CKP203" s="13"/>
      <c r="CKQ203" s="13"/>
      <c r="CKR203" s="13"/>
      <c r="CKS203" s="13"/>
      <c r="CKT203" s="13"/>
      <c r="CKU203" s="13"/>
      <c r="CKV203" s="13"/>
      <c r="CKW203" s="13"/>
      <c r="CKX203" s="13"/>
      <c r="CKY203" s="13"/>
      <c r="CKZ203" s="13"/>
      <c r="CLA203" s="13"/>
      <c r="CLB203" s="13"/>
      <c r="CLC203" s="13"/>
      <c r="CLD203" s="13"/>
      <c r="CLE203" s="13"/>
      <c r="CLF203" s="13"/>
      <c r="CLG203" s="13"/>
      <c r="CLH203" s="13"/>
      <c r="CLI203" s="13"/>
      <c r="CLJ203" s="13"/>
      <c r="CLK203" s="13"/>
      <c r="CLL203" s="13"/>
      <c r="CLM203" s="13"/>
      <c r="CLN203" s="13"/>
      <c r="CLO203" s="13"/>
      <c r="CLP203" s="13"/>
      <c r="CLQ203" s="13"/>
      <c r="CLR203" s="13"/>
      <c r="CLS203" s="13"/>
      <c r="CLT203" s="13"/>
      <c r="CLU203" s="13"/>
      <c r="CLV203" s="13"/>
      <c r="CLW203" s="13"/>
      <c r="CLX203" s="13"/>
      <c r="CLY203" s="13"/>
      <c r="CLZ203" s="13"/>
      <c r="CMA203" s="13"/>
      <c r="CMB203" s="13"/>
      <c r="CMC203" s="13"/>
      <c r="CMD203" s="13"/>
      <c r="CME203" s="13"/>
      <c r="CMF203" s="13"/>
      <c r="CMG203" s="13"/>
      <c r="CMH203" s="13"/>
      <c r="CMI203" s="13"/>
      <c r="CMJ203" s="13"/>
      <c r="CMK203" s="13"/>
      <c r="CML203" s="13"/>
      <c r="CMM203" s="13"/>
      <c r="CMN203" s="13"/>
      <c r="CMO203" s="13"/>
      <c r="CMP203" s="13"/>
      <c r="CMQ203" s="13"/>
      <c r="CMR203" s="13"/>
      <c r="CMS203" s="13"/>
      <c r="CMT203" s="13"/>
      <c r="CMU203" s="13"/>
      <c r="CMV203" s="13"/>
      <c r="CMW203" s="13"/>
      <c r="CMX203" s="13"/>
      <c r="CMY203" s="13"/>
      <c r="CMZ203" s="13"/>
      <c r="CNA203" s="13"/>
      <c r="CNB203" s="13"/>
      <c r="CNC203" s="13"/>
      <c r="CND203" s="13"/>
      <c r="CNE203" s="13"/>
      <c r="CNF203" s="13"/>
      <c r="CNG203" s="13"/>
      <c r="CNH203" s="13"/>
      <c r="CNI203" s="13"/>
      <c r="CNJ203" s="13"/>
      <c r="CNK203" s="13"/>
      <c r="CNL203" s="13"/>
      <c r="CNM203" s="13"/>
      <c r="CNN203" s="13"/>
      <c r="CNO203" s="13"/>
      <c r="CNP203" s="13"/>
      <c r="CNQ203" s="13"/>
      <c r="CNR203" s="13"/>
      <c r="CNS203" s="13"/>
      <c r="CNT203" s="13"/>
      <c r="CNU203" s="13"/>
      <c r="CNV203" s="13"/>
      <c r="CNW203" s="13"/>
      <c r="CNX203" s="13"/>
      <c r="CNY203" s="13"/>
      <c r="CNZ203" s="13"/>
      <c r="COA203" s="13"/>
      <c r="COB203" s="13"/>
      <c r="COC203" s="13"/>
      <c r="COD203" s="13"/>
      <c r="COE203" s="13"/>
      <c r="COF203" s="13"/>
      <c r="COG203" s="13"/>
      <c r="COH203" s="13"/>
      <c r="COI203" s="13"/>
      <c r="COJ203" s="13"/>
      <c r="COK203" s="13"/>
      <c r="COL203" s="13"/>
      <c r="COM203" s="13"/>
      <c r="CON203" s="13"/>
      <c r="COO203" s="13"/>
      <c r="COP203" s="13"/>
      <c r="COQ203" s="13"/>
      <c r="COR203" s="13"/>
      <c r="COS203" s="13"/>
      <c r="COT203" s="13"/>
      <c r="COU203" s="13"/>
      <c r="COV203" s="13"/>
      <c r="COW203" s="13"/>
      <c r="COX203" s="13"/>
      <c r="COY203" s="13"/>
      <c r="COZ203" s="13"/>
      <c r="CPA203" s="13"/>
      <c r="CPB203" s="13"/>
      <c r="CPC203" s="13"/>
      <c r="CPD203" s="13"/>
      <c r="CPE203" s="13"/>
      <c r="CPF203" s="13"/>
      <c r="CPG203" s="13"/>
      <c r="CPH203" s="13"/>
      <c r="CPI203" s="13"/>
      <c r="CPJ203" s="13"/>
      <c r="CPK203" s="13"/>
      <c r="CPL203" s="13"/>
      <c r="CPM203" s="13"/>
      <c r="CPN203" s="13"/>
      <c r="CPO203" s="13"/>
      <c r="CPP203" s="13"/>
      <c r="CPQ203" s="13"/>
      <c r="CPR203" s="13"/>
      <c r="CPS203" s="13"/>
      <c r="CPT203" s="13"/>
      <c r="CPU203" s="13"/>
      <c r="CPV203" s="13"/>
      <c r="CPW203" s="13"/>
      <c r="CPX203" s="13"/>
      <c r="CPY203" s="13"/>
      <c r="CPZ203" s="13"/>
      <c r="CQA203" s="13"/>
      <c r="CQB203" s="13"/>
      <c r="CQC203" s="13"/>
      <c r="CQD203" s="13"/>
      <c r="CQE203" s="13"/>
      <c r="CQF203" s="13"/>
      <c r="CQG203" s="13"/>
      <c r="CQH203" s="13"/>
      <c r="CQI203" s="13"/>
      <c r="CQJ203" s="13"/>
      <c r="CQK203" s="13"/>
      <c r="CQL203" s="13"/>
      <c r="CQM203" s="13"/>
      <c r="CQN203" s="13"/>
      <c r="CQO203" s="13"/>
      <c r="CQP203" s="13"/>
      <c r="CQQ203" s="13"/>
      <c r="CQR203" s="13"/>
      <c r="CQS203" s="13"/>
      <c r="CQT203" s="13"/>
      <c r="CQU203" s="13"/>
      <c r="CQV203" s="13"/>
      <c r="CQW203" s="13"/>
      <c r="CQX203" s="13"/>
      <c r="CQY203" s="13"/>
      <c r="CQZ203" s="13"/>
      <c r="CRA203" s="13"/>
      <c r="CRB203" s="13"/>
      <c r="CRC203" s="13"/>
      <c r="CRD203" s="13"/>
      <c r="CRE203" s="13"/>
      <c r="CRF203" s="13"/>
      <c r="CRG203" s="13"/>
      <c r="CRH203" s="13"/>
      <c r="CRI203" s="13"/>
      <c r="CRJ203" s="13"/>
      <c r="CRK203" s="13"/>
      <c r="CRL203" s="13"/>
      <c r="CRM203" s="13"/>
      <c r="CRN203" s="13"/>
      <c r="CRO203" s="13"/>
      <c r="CRP203" s="13"/>
      <c r="CRQ203" s="13"/>
      <c r="CRR203" s="13"/>
      <c r="CRS203" s="13"/>
      <c r="CRT203" s="13"/>
      <c r="CRU203" s="13"/>
      <c r="CRV203" s="13"/>
      <c r="CRW203" s="13"/>
      <c r="CRX203" s="13"/>
      <c r="CRY203" s="13"/>
      <c r="CRZ203" s="13"/>
      <c r="CSA203" s="13"/>
      <c r="CSB203" s="13"/>
      <c r="CSC203" s="13"/>
      <c r="CSD203" s="13"/>
      <c r="CSE203" s="13"/>
      <c r="CSF203" s="13"/>
      <c r="CSG203" s="13"/>
      <c r="CSH203" s="13"/>
      <c r="CSI203" s="13"/>
      <c r="CSJ203" s="13"/>
      <c r="CSK203" s="13"/>
      <c r="CSL203" s="13"/>
      <c r="CSM203" s="13"/>
      <c r="CSN203" s="13"/>
      <c r="CSO203" s="13"/>
      <c r="CSP203" s="13"/>
      <c r="CSQ203" s="13"/>
      <c r="CSR203" s="13"/>
      <c r="CSS203" s="13"/>
      <c r="CST203" s="13"/>
      <c r="CSU203" s="13"/>
      <c r="CSV203" s="13"/>
      <c r="CSW203" s="13"/>
      <c r="CSX203" s="13"/>
      <c r="CSY203" s="13"/>
      <c r="CSZ203" s="13"/>
      <c r="CTA203" s="13"/>
      <c r="CTB203" s="13"/>
      <c r="CTC203" s="13"/>
      <c r="CTD203" s="13"/>
      <c r="CTE203" s="13"/>
      <c r="CTF203" s="13"/>
      <c r="CTG203" s="13"/>
      <c r="CTH203" s="13"/>
      <c r="CTI203" s="13"/>
      <c r="CTJ203" s="13"/>
      <c r="CTK203" s="13"/>
      <c r="CTL203" s="13"/>
      <c r="CTM203" s="13"/>
      <c r="CTN203" s="13"/>
      <c r="CTO203" s="13"/>
      <c r="CTP203" s="13"/>
      <c r="CTQ203" s="13"/>
      <c r="CTR203" s="13"/>
      <c r="CTS203" s="13"/>
      <c r="CTT203" s="13"/>
      <c r="CTU203" s="13"/>
      <c r="CTV203" s="13"/>
      <c r="CTW203" s="13"/>
      <c r="CTX203" s="13"/>
      <c r="CTY203" s="13"/>
      <c r="CTZ203" s="13"/>
      <c r="CUA203" s="13"/>
      <c r="CUB203" s="13"/>
      <c r="CUC203" s="13"/>
      <c r="CUD203" s="13"/>
      <c r="CUE203" s="13"/>
      <c r="CUF203" s="13"/>
      <c r="CUG203" s="13"/>
      <c r="CUH203" s="13"/>
      <c r="CUI203" s="13"/>
      <c r="CUJ203" s="13"/>
      <c r="CUK203" s="13"/>
      <c r="CUL203" s="13"/>
      <c r="CUM203" s="13"/>
      <c r="CUN203" s="13"/>
      <c r="CUO203" s="13"/>
      <c r="CUP203" s="13"/>
      <c r="CUQ203" s="13"/>
      <c r="CUR203" s="13"/>
      <c r="CUS203" s="13"/>
      <c r="CUT203" s="13"/>
      <c r="CUU203" s="13"/>
      <c r="CUV203" s="13"/>
      <c r="CUW203" s="13"/>
      <c r="CUX203" s="13"/>
      <c r="CUY203" s="13"/>
      <c r="CUZ203" s="13"/>
      <c r="CVA203" s="13"/>
      <c r="CVB203" s="13"/>
      <c r="CVC203" s="13"/>
      <c r="CVD203" s="13"/>
      <c r="CVE203" s="13"/>
      <c r="CVF203" s="13"/>
      <c r="CVG203" s="13"/>
      <c r="CVH203" s="13"/>
      <c r="CVI203" s="13"/>
      <c r="CVJ203" s="13"/>
      <c r="CVK203" s="13"/>
      <c r="CVL203" s="13"/>
      <c r="CVM203" s="13"/>
      <c r="CVN203" s="13"/>
      <c r="CVO203" s="13"/>
      <c r="CVP203" s="13"/>
      <c r="CVQ203" s="13"/>
      <c r="CVR203" s="13"/>
      <c r="CVS203" s="13"/>
      <c r="CVT203" s="13"/>
      <c r="CVU203" s="13"/>
      <c r="CVV203" s="13"/>
      <c r="CVW203" s="13"/>
      <c r="CVX203" s="13"/>
      <c r="CVY203" s="13"/>
      <c r="CVZ203" s="13"/>
      <c r="CWA203" s="13"/>
      <c r="CWB203" s="13"/>
      <c r="CWC203" s="13"/>
      <c r="CWD203" s="13"/>
      <c r="CWE203" s="13"/>
      <c r="CWF203" s="13"/>
      <c r="CWG203" s="13"/>
      <c r="CWH203" s="13"/>
      <c r="CWI203" s="13"/>
      <c r="CWJ203" s="13"/>
      <c r="CWK203" s="13"/>
      <c r="CWL203" s="13"/>
      <c r="CWM203" s="13"/>
      <c r="CWN203" s="13"/>
      <c r="CWO203" s="13"/>
      <c r="CWP203" s="13"/>
      <c r="CWQ203" s="13"/>
      <c r="CWR203" s="13"/>
      <c r="CWS203" s="13"/>
      <c r="CWT203" s="13"/>
      <c r="CWU203" s="13"/>
      <c r="CWV203" s="13"/>
      <c r="CWW203" s="13"/>
      <c r="CWX203" s="13"/>
      <c r="CWY203" s="13"/>
      <c r="CWZ203" s="13"/>
      <c r="CXA203" s="13"/>
      <c r="CXB203" s="13"/>
      <c r="CXC203" s="13"/>
      <c r="CXD203" s="13"/>
      <c r="CXE203" s="13"/>
      <c r="CXF203" s="13"/>
      <c r="CXG203" s="13"/>
      <c r="CXH203" s="13"/>
      <c r="CXI203" s="13"/>
      <c r="CXJ203" s="13"/>
      <c r="CXK203" s="13"/>
      <c r="CXL203" s="13"/>
      <c r="CXM203" s="13"/>
      <c r="CXN203" s="13"/>
      <c r="CXO203" s="13"/>
      <c r="CXP203" s="13"/>
      <c r="CXQ203" s="13"/>
      <c r="CXR203" s="13"/>
      <c r="CXS203" s="13"/>
      <c r="CXT203" s="13"/>
      <c r="CXU203" s="13"/>
      <c r="CXV203" s="13"/>
      <c r="CXW203" s="13"/>
      <c r="CXX203" s="13"/>
      <c r="CXY203" s="13"/>
      <c r="CXZ203" s="13"/>
      <c r="CYA203" s="13"/>
      <c r="CYB203" s="13"/>
      <c r="CYC203" s="13"/>
      <c r="CYD203" s="13"/>
      <c r="CYE203" s="13"/>
      <c r="CYF203" s="13"/>
      <c r="CYG203" s="13"/>
      <c r="CYH203" s="13"/>
      <c r="CYI203" s="13"/>
      <c r="CYJ203" s="13"/>
      <c r="CYK203" s="13"/>
      <c r="CYL203" s="13"/>
      <c r="CYM203" s="13"/>
      <c r="CYN203" s="13"/>
      <c r="CYO203" s="13"/>
      <c r="CYP203" s="13"/>
      <c r="CYQ203" s="13"/>
      <c r="CYR203" s="13"/>
      <c r="CYS203" s="13"/>
      <c r="CYT203" s="13"/>
      <c r="CYU203" s="13"/>
      <c r="CYV203" s="13"/>
      <c r="CYW203" s="13"/>
      <c r="CYX203" s="13"/>
      <c r="CYY203" s="13"/>
      <c r="CYZ203" s="13"/>
      <c r="CZA203" s="13"/>
      <c r="CZB203" s="13"/>
      <c r="CZC203" s="13"/>
      <c r="CZD203" s="13"/>
      <c r="CZE203" s="13"/>
      <c r="CZF203" s="13"/>
      <c r="CZG203" s="13"/>
      <c r="CZH203" s="13"/>
      <c r="CZI203" s="13"/>
      <c r="CZJ203" s="13"/>
      <c r="CZK203" s="13"/>
      <c r="CZL203" s="13"/>
      <c r="CZM203" s="13"/>
      <c r="CZN203" s="13"/>
      <c r="CZO203" s="13"/>
      <c r="CZP203" s="13"/>
      <c r="CZQ203" s="13"/>
      <c r="CZR203" s="13"/>
      <c r="CZS203" s="13"/>
      <c r="CZT203" s="13"/>
      <c r="CZU203" s="13"/>
      <c r="CZV203" s="13"/>
      <c r="CZW203" s="13"/>
      <c r="CZX203" s="13"/>
      <c r="CZY203" s="13"/>
      <c r="CZZ203" s="13"/>
      <c r="DAA203" s="13"/>
      <c r="DAB203" s="13"/>
      <c r="DAC203" s="13"/>
      <c r="DAD203" s="13"/>
      <c r="DAE203" s="13"/>
      <c r="DAF203" s="13"/>
      <c r="DAG203" s="13"/>
      <c r="DAH203" s="13"/>
      <c r="DAI203" s="13"/>
      <c r="DAJ203" s="13"/>
      <c r="DAK203" s="13"/>
      <c r="DAL203" s="13"/>
      <c r="DAM203" s="13"/>
      <c r="DAN203" s="13"/>
      <c r="DAO203" s="13"/>
      <c r="DAP203" s="13"/>
      <c r="DAQ203" s="13"/>
      <c r="DAR203" s="13"/>
      <c r="DAS203" s="13"/>
      <c r="DAT203" s="13"/>
      <c r="DAU203" s="13"/>
      <c r="DAV203" s="13"/>
      <c r="DAW203" s="13"/>
      <c r="DAX203" s="13"/>
      <c r="DAY203" s="13"/>
      <c r="DAZ203" s="13"/>
      <c r="DBA203" s="13"/>
      <c r="DBB203" s="13"/>
      <c r="DBC203" s="13"/>
      <c r="DBD203" s="13"/>
      <c r="DBE203" s="13"/>
      <c r="DBF203" s="13"/>
      <c r="DBG203" s="13"/>
      <c r="DBH203" s="13"/>
      <c r="DBI203" s="13"/>
      <c r="DBJ203" s="13"/>
      <c r="DBK203" s="13"/>
      <c r="DBL203" s="13"/>
      <c r="DBM203" s="13"/>
      <c r="DBN203" s="13"/>
      <c r="DBO203" s="13"/>
      <c r="DBP203" s="13"/>
      <c r="DBQ203" s="13"/>
      <c r="DBR203" s="13"/>
      <c r="DBS203" s="13"/>
      <c r="DBT203" s="13"/>
      <c r="DBU203" s="13"/>
      <c r="DBV203" s="13"/>
      <c r="DBW203" s="13"/>
      <c r="DBX203" s="13"/>
      <c r="DBY203" s="13"/>
      <c r="DBZ203" s="13"/>
      <c r="DCA203" s="13"/>
      <c r="DCB203" s="13"/>
      <c r="DCC203" s="13"/>
      <c r="DCD203" s="13"/>
      <c r="DCE203" s="13"/>
      <c r="DCF203" s="13"/>
      <c r="DCG203" s="13"/>
      <c r="DCH203" s="13"/>
      <c r="DCI203" s="13"/>
      <c r="DCJ203" s="13"/>
      <c r="DCK203" s="13"/>
      <c r="DCL203" s="13"/>
      <c r="DCM203" s="13"/>
      <c r="DCN203" s="13"/>
      <c r="DCO203" s="13"/>
      <c r="DCP203" s="13"/>
      <c r="DCQ203" s="13"/>
      <c r="DCR203" s="13"/>
      <c r="DCS203" s="13"/>
      <c r="DCT203" s="13"/>
      <c r="DCU203" s="13"/>
      <c r="DCV203" s="13"/>
      <c r="DCW203" s="13"/>
      <c r="DCX203" s="13"/>
      <c r="DCY203" s="13"/>
      <c r="DCZ203" s="13"/>
      <c r="DDA203" s="13"/>
      <c r="DDB203" s="13"/>
      <c r="DDC203" s="13"/>
      <c r="DDD203" s="13"/>
      <c r="DDE203" s="13"/>
      <c r="DDF203" s="13"/>
      <c r="DDG203" s="13"/>
      <c r="DDH203" s="13"/>
      <c r="DDI203" s="13"/>
      <c r="DDJ203" s="13"/>
      <c r="DDK203" s="13"/>
      <c r="DDL203" s="13"/>
      <c r="DDM203" s="13"/>
      <c r="DDN203" s="13"/>
      <c r="DDO203" s="13"/>
      <c r="DDP203" s="13"/>
      <c r="DDQ203" s="13"/>
      <c r="DDR203" s="13"/>
      <c r="DDS203" s="13"/>
      <c r="DDT203" s="13"/>
      <c r="DDU203" s="13"/>
      <c r="DDV203" s="13"/>
      <c r="DDW203" s="13"/>
      <c r="DDX203" s="13"/>
      <c r="DDY203" s="13"/>
      <c r="DDZ203" s="13"/>
      <c r="DEA203" s="13"/>
      <c r="DEB203" s="13"/>
      <c r="DEC203" s="13"/>
      <c r="DED203" s="13"/>
      <c r="DEE203" s="13"/>
      <c r="DEF203" s="13"/>
      <c r="DEG203" s="13"/>
      <c r="DEH203" s="13"/>
      <c r="DEI203" s="13"/>
      <c r="DEJ203" s="13"/>
      <c r="DEK203" s="13"/>
      <c r="DEL203" s="13"/>
      <c r="DEM203" s="13"/>
      <c r="DEN203" s="13"/>
      <c r="DEO203" s="13"/>
      <c r="DEP203" s="13"/>
      <c r="DEQ203" s="13"/>
      <c r="DER203" s="13"/>
      <c r="DES203" s="13"/>
      <c r="DET203" s="13"/>
      <c r="DEU203" s="13"/>
      <c r="DEV203" s="13"/>
      <c r="DEW203" s="13"/>
      <c r="DEX203" s="13"/>
      <c r="DEY203" s="13"/>
      <c r="DEZ203" s="13"/>
      <c r="DFA203" s="13"/>
      <c r="DFB203" s="13"/>
      <c r="DFC203" s="13"/>
      <c r="DFD203" s="13"/>
      <c r="DFE203" s="13"/>
      <c r="DFF203" s="13"/>
      <c r="DFG203" s="13"/>
      <c r="DFH203" s="13"/>
      <c r="DFI203" s="13"/>
      <c r="DFJ203" s="13"/>
      <c r="DFK203" s="13"/>
      <c r="DFL203" s="13"/>
      <c r="DFM203" s="13"/>
      <c r="DFN203" s="13"/>
      <c r="DFO203" s="13"/>
      <c r="DFP203" s="13"/>
      <c r="DFQ203" s="13"/>
      <c r="DFR203" s="13"/>
      <c r="DFS203" s="13"/>
      <c r="DFT203" s="13"/>
      <c r="DFU203" s="13"/>
      <c r="DFV203" s="13"/>
      <c r="DFW203" s="13"/>
      <c r="DFX203" s="13"/>
      <c r="DFY203" s="13"/>
      <c r="DFZ203" s="13"/>
      <c r="DGA203" s="13"/>
      <c r="DGB203" s="13"/>
      <c r="DGC203" s="13"/>
      <c r="DGD203" s="13"/>
      <c r="DGE203" s="13"/>
      <c r="DGF203" s="13"/>
      <c r="DGG203" s="13"/>
      <c r="DGH203" s="13"/>
      <c r="DGI203" s="13"/>
      <c r="DGJ203" s="13"/>
      <c r="DGK203" s="13"/>
      <c r="DGL203" s="13"/>
      <c r="DGM203" s="13"/>
      <c r="DGN203" s="13"/>
      <c r="DGO203" s="13"/>
      <c r="DGP203" s="13"/>
      <c r="DGQ203" s="13"/>
      <c r="DGR203" s="13"/>
      <c r="DGS203" s="13"/>
      <c r="DGT203" s="13"/>
      <c r="DGU203" s="13"/>
      <c r="DGV203" s="13"/>
      <c r="DGW203" s="13"/>
      <c r="DGX203" s="13"/>
      <c r="DGY203" s="13"/>
      <c r="DGZ203" s="13"/>
      <c r="DHA203" s="13"/>
      <c r="DHB203" s="13"/>
      <c r="DHC203" s="13"/>
      <c r="DHD203" s="13"/>
      <c r="DHE203" s="13"/>
      <c r="DHF203" s="13"/>
      <c r="DHG203" s="13"/>
      <c r="DHH203" s="13"/>
      <c r="DHI203" s="13"/>
      <c r="DHJ203" s="13"/>
      <c r="DHK203" s="13"/>
      <c r="DHL203" s="13"/>
      <c r="DHM203" s="13"/>
      <c r="DHN203" s="13"/>
      <c r="DHO203" s="13"/>
      <c r="DHP203" s="13"/>
      <c r="DHQ203" s="13"/>
      <c r="DHR203" s="13"/>
      <c r="DHS203" s="13"/>
      <c r="DHT203" s="13"/>
      <c r="DHU203" s="13"/>
      <c r="DHV203" s="13"/>
      <c r="DHW203" s="13"/>
      <c r="DHX203" s="13"/>
      <c r="DHY203" s="13"/>
      <c r="DHZ203" s="13"/>
      <c r="DIA203" s="13"/>
      <c r="DIB203" s="13"/>
      <c r="DIC203" s="13"/>
      <c r="DID203" s="13"/>
      <c r="DIE203" s="13"/>
      <c r="DIF203" s="13"/>
      <c r="DIG203" s="13"/>
      <c r="DIH203" s="13"/>
      <c r="DII203" s="13"/>
      <c r="DIJ203" s="13"/>
      <c r="DIK203" s="13"/>
      <c r="DIL203" s="13"/>
      <c r="DIM203" s="13"/>
      <c r="DIN203" s="13"/>
      <c r="DIO203" s="13"/>
      <c r="DIP203" s="13"/>
      <c r="DIQ203" s="13"/>
      <c r="DIR203" s="13"/>
      <c r="DIS203" s="13"/>
      <c r="DIT203" s="13"/>
      <c r="DIU203" s="13"/>
      <c r="DIV203" s="13"/>
      <c r="DIW203" s="13"/>
      <c r="DIX203" s="13"/>
      <c r="DIY203" s="13"/>
      <c r="DIZ203" s="13"/>
      <c r="DJA203" s="13"/>
      <c r="DJB203" s="13"/>
      <c r="DJC203" s="13"/>
      <c r="DJD203" s="13"/>
      <c r="DJE203" s="13"/>
      <c r="DJF203" s="13"/>
      <c r="DJG203" s="13"/>
      <c r="DJH203" s="13"/>
      <c r="DJI203" s="13"/>
      <c r="DJJ203" s="13"/>
      <c r="DJK203" s="13"/>
      <c r="DJL203" s="13"/>
      <c r="DJM203" s="13"/>
      <c r="DJN203" s="13"/>
      <c r="DJO203" s="13"/>
      <c r="DJP203" s="13"/>
      <c r="DJQ203" s="13"/>
      <c r="DJR203" s="13"/>
      <c r="DJS203" s="13"/>
      <c r="DJT203" s="13"/>
      <c r="DJU203" s="13"/>
      <c r="DJV203" s="13"/>
      <c r="DJW203" s="13"/>
      <c r="DJX203" s="13"/>
      <c r="DJY203" s="13"/>
      <c r="DJZ203" s="13"/>
      <c r="DKA203" s="13"/>
      <c r="DKB203" s="13"/>
      <c r="DKC203" s="13"/>
      <c r="DKD203" s="13"/>
      <c r="DKE203" s="13"/>
      <c r="DKF203" s="13"/>
      <c r="DKG203" s="13"/>
      <c r="DKH203" s="13"/>
      <c r="DKI203" s="13"/>
      <c r="DKJ203" s="13"/>
      <c r="DKK203" s="13"/>
      <c r="DKL203" s="13"/>
      <c r="DKM203" s="13"/>
      <c r="DKN203" s="13"/>
      <c r="DKO203" s="13"/>
      <c r="DKP203" s="13"/>
      <c r="DKQ203" s="13"/>
      <c r="DKR203" s="13"/>
      <c r="DKS203" s="13"/>
      <c r="DKT203" s="13"/>
      <c r="DKU203" s="13"/>
      <c r="DKV203" s="13"/>
      <c r="DKW203" s="13"/>
      <c r="DKX203" s="13"/>
      <c r="DKY203" s="13"/>
      <c r="DKZ203" s="13"/>
      <c r="DLA203" s="13"/>
      <c r="DLB203" s="13"/>
      <c r="DLC203" s="13"/>
      <c r="DLD203" s="13"/>
      <c r="DLE203" s="13"/>
      <c r="DLF203" s="13"/>
      <c r="DLG203" s="13"/>
      <c r="DLH203" s="13"/>
      <c r="DLI203" s="13"/>
      <c r="DLJ203" s="13"/>
      <c r="DLK203" s="13"/>
      <c r="DLL203" s="13"/>
      <c r="DLM203" s="13"/>
      <c r="DLN203" s="13"/>
      <c r="DLO203" s="13"/>
      <c r="DLP203" s="13"/>
      <c r="DLQ203" s="13"/>
      <c r="DLR203" s="13"/>
      <c r="DLS203" s="13"/>
      <c r="DLT203" s="13"/>
      <c r="DLU203" s="13"/>
      <c r="DLV203" s="13"/>
      <c r="DLW203" s="13"/>
      <c r="DLX203" s="13"/>
      <c r="DLY203" s="13"/>
      <c r="DLZ203" s="13"/>
      <c r="DMA203" s="13"/>
      <c r="DMB203" s="13"/>
      <c r="DMC203" s="13"/>
      <c r="DMD203" s="13"/>
      <c r="DME203" s="13"/>
      <c r="DMF203" s="13"/>
      <c r="DMG203" s="13"/>
      <c r="DMH203" s="13"/>
      <c r="DMI203" s="13"/>
      <c r="DMJ203" s="13"/>
      <c r="DMK203" s="13"/>
      <c r="DML203" s="13"/>
      <c r="DMM203" s="13"/>
      <c r="DMN203" s="13"/>
      <c r="DMO203" s="13"/>
      <c r="DMP203" s="13"/>
      <c r="DMQ203" s="13"/>
      <c r="DMR203" s="13"/>
      <c r="DMS203" s="13"/>
      <c r="DMT203" s="13"/>
      <c r="DMU203" s="13"/>
      <c r="DMV203" s="13"/>
      <c r="DMW203" s="13"/>
      <c r="DMX203" s="13"/>
      <c r="DMY203" s="13"/>
      <c r="DMZ203" s="13"/>
      <c r="DNA203" s="13"/>
      <c r="DNB203" s="13"/>
      <c r="DNC203" s="13"/>
      <c r="DND203" s="13"/>
      <c r="DNE203" s="13"/>
      <c r="DNF203" s="13"/>
      <c r="DNG203" s="13"/>
      <c r="DNH203" s="13"/>
      <c r="DNI203" s="13"/>
      <c r="DNJ203" s="13"/>
      <c r="DNK203" s="13"/>
      <c r="DNL203" s="13"/>
      <c r="DNM203" s="13"/>
      <c r="DNN203" s="13"/>
      <c r="DNO203" s="13"/>
      <c r="DNP203" s="13"/>
      <c r="DNQ203" s="13"/>
      <c r="DNR203" s="13"/>
      <c r="DNS203" s="13"/>
      <c r="DNT203" s="13"/>
      <c r="DNU203" s="13"/>
      <c r="DNV203" s="13"/>
      <c r="DNW203" s="13"/>
      <c r="DNX203" s="13"/>
      <c r="DNY203" s="13"/>
      <c r="DNZ203" s="13"/>
      <c r="DOA203" s="13"/>
      <c r="DOB203" s="13"/>
      <c r="DOC203" s="13"/>
      <c r="DOD203" s="13"/>
      <c r="DOE203" s="13"/>
      <c r="DOF203" s="13"/>
      <c r="DOG203" s="13"/>
      <c r="DOH203" s="13"/>
      <c r="DOI203" s="13"/>
      <c r="DOJ203" s="13"/>
      <c r="DOK203" s="13"/>
      <c r="DOL203" s="13"/>
      <c r="DOM203" s="13"/>
      <c r="DON203" s="13"/>
      <c r="DOO203" s="13"/>
      <c r="DOP203" s="13"/>
      <c r="DOQ203" s="13"/>
      <c r="DOR203" s="13"/>
      <c r="DOS203" s="13"/>
      <c r="DOT203" s="13"/>
      <c r="DOU203" s="13"/>
      <c r="DOV203" s="13"/>
      <c r="DOW203" s="13"/>
      <c r="DOX203" s="13"/>
      <c r="DOY203" s="13"/>
      <c r="DOZ203" s="13"/>
      <c r="DPA203" s="13"/>
      <c r="DPB203" s="13"/>
      <c r="DPC203" s="13"/>
      <c r="DPD203" s="13"/>
      <c r="DPE203" s="13"/>
      <c r="DPF203" s="13"/>
      <c r="DPG203" s="13"/>
      <c r="DPH203" s="13"/>
      <c r="DPI203" s="13"/>
      <c r="DPJ203" s="13"/>
      <c r="DPK203" s="13"/>
      <c r="DPL203" s="13"/>
      <c r="DPM203" s="13"/>
      <c r="DPN203" s="13"/>
      <c r="DPO203" s="13"/>
      <c r="DPP203" s="13"/>
      <c r="DPQ203" s="13"/>
      <c r="DPR203" s="13"/>
      <c r="DPS203" s="13"/>
      <c r="DPT203" s="13"/>
      <c r="DPU203" s="13"/>
      <c r="DPV203" s="13"/>
      <c r="DPW203" s="13"/>
      <c r="DPX203" s="13"/>
      <c r="DPY203" s="13"/>
      <c r="DPZ203" s="13"/>
      <c r="DQA203" s="13"/>
      <c r="DQB203" s="13"/>
      <c r="DQC203" s="13"/>
      <c r="DQD203" s="13"/>
      <c r="DQE203" s="13"/>
      <c r="DQF203" s="13"/>
      <c r="DQG203" s="13"/>
      <c r="DQH203" s="13"/>
      <c r="DQI203" s="13"/>
      <c r="DQJ203" s="13"/>
      <c r="DQK203" s="13"/>
      <c r="DQL203" s="13"/>
      <c r="DQM203" s="13"/>
      <c r="DQN203" s="13"/>
      <c r="DQO203" s="13"/>
      <c r="DQP203" s="13"/>
      <c r="DQQ203" s="13"/>
      <c r="DQR203" s="13"/>
      <c r="DQS203" s="13"/>
      <c r="DQT203" s="13"/>
      <c r="DQU203" s="13"/>
      <c r="DQV203" s="13"/>
      <c r="DQW203" s="13"/>
      <c r="DQX203" s="13"/>
      <c r="DQY203" s="13"/>
      <c r="DQZ203" s="13"/>
      <c r="DRA203" s="13"/>
      <c r="DRB203" s="13"/>
      <c r="DRC203" s="13"/>
      <c r="DRD203" s="13"/>
      <c r="DRE203" s="13"/>
      <c r="DRF203" s="13"/>
      <c r="DRG203" s="13"/>
      <c r="DRH203" s="13"/>
      <c r="DRI203" s="13"/>
      <c r="DRJ203" s="13"/>
      <c r="DRK203" s="13"/>
      <c r="DRL203" s="13"/>
      <c r="DRM203" s="13"/>
      <c r="DRN203" s="13"/>
      <c r="DRO203" s="13"/>
      <c r="DRP203" s="13"/>
      <c r="DRQ203" s="13"/>
      <c r="DRR203" s="13"/>
      <c r="DRS203" s="13"/>
      <c r="DRT203" s="13"/>
      <c r="DRU203" s="13"/>
      <c r="DRV203" s="13"/>
      <c r="DRW203" s="13"/>
      <c r="DRX203" s="13"/>
      <c r="DRY203" s="13"/>
      <c r="DRZ203" s="13"/>
      <c r="DSA203" s="13"/>
      <c r="DSB203" s="13"/>
      <c r="DSC203" s="13"/>
      <c r="DSD203" s="13"/>
      <c r="DSE203" s="13"/>
      <c r="DSF203" s="13"/>
      <c r="DSG203" s="13"/>
      <c r="DSH203" s="13"/>
      <c r="DSI203" s="13"/>
      <c r="DSJ203" s="13"/>
      <c r="DSK203" s="13"/>
      <c r="DSL203" s="13"/>
      <c r="DSM203" s="13"/>
      <c r="DSN203" s="13"/>
      <c r="DSO203" s="13"/>
      <c r="DSP203" s="13"/>
      <c r="DSQ203" s="13"/>
      <c r="DSR203" s="13"/>
      <c r="DSS203" s="13"/>
      <c r="DST203" s="13"/>
      <c r="DSU203" s="13"/>
      <c r="DSV203" s="13"/>
      <c r="DSW203" s="13"/>
      <c r="DSX203" s="13"/>
      <c r="DSY203" s="13"/>
      <c r="DSZ203" s="13"/>
      <c r="DTA203" s="13"/>
      <c r="DTB203" s="13"/>
      <c r="DTC203" s="13"/>
      <c r="DTD203" s="13"/>
      <c r="DTE203" s="13"/>
      <c r="DTF203" s="13"/>
      <c r="DTG203" s="13"/>
      <c r="DTH203" s="13"/>
      <c r="DTI203" s="13"/>
      <c r="DTJ203" s="13"/>
      <c r="DTK203" s="13"/>
      <c r="DTL203" s="13"/>
      <c r="DTM203" s="13"/>
      <c r="DTN203" s="13"/>
      <c r="DTO203" s="13"/>
      <c r="DTP203" s="13"/>
      <c r="DTQ203" s="13"/>
      <c r="DTR203" s="13"/>
      <c r="DTS203" s="13"/>
      <c r="DTT203" s="13"/>
      <c r="DTU203" s="13"/>
      <c r="DTV203" s="13"/>
      <c r="DTW203" s="13"/>
      <c r="DTX203" s="13"/>
      <c r="DTY203" s="13"/>
      <c r="DTZ203" s="13"/>
      <c r="DUA203" s="13"/>
      <c r="DUB203" s="13"/>
      <c r="DUC203" s="13"/>
      <c r="DUD203" s="13"/>
      <c r="DUE203" s="13"/>
      <c r="DUF203" s="13"/>
      <c r="DUG203" s="13"/>
      <c r="DUH203" s="13"/>
      <c r="DUI203" s="13"/>
      <c r="DUJ203" s="13"/>
      <c r="DUK203" s="13"/>
      <c r="DUL203" s="13"/>
      <c r="DUM203" s="13"/>
      <c r="DUN203" s="13"/>
      <c r="DUO203" s="13"/>
      <c r="DUP203" s="13"/>
      <c r="DUQ203" s="13"/>
      <c r="DUR203" s="13"/>
      <c r="DUS203" s="13"/>
      <c r="DUT203" s="13"/>
      <c r="DUU203" s="13"/>
      <c r="DUV203" s="13"/>
      <c r="DUW203" s="13"/>
      <c r="DUX203" s="13"/>
      <c r="DUY203" s="13"/>
      <c r="DUZ203" s="13"/>
      <c r="DVA203" s="13"/>
      <c r="DVB203" s="13"/>
      <c r="DVC203" s="13"/>
      <c r="DVD203" s="13"/>
      <c r="DVE203" s="13"/>
      <c r="DVF203" s="13"/>
      <c r="DVG203" s="13"/>
      <c r="DVH203" s="13"/>
      <c r="DVI203" s="13"/>
      <c r="DVJ203" s="13"/>
      <c r="DVK203" s="13"/>
      <c r="DVL203" s="13"/>
      <c r="DVM203" s="13"/>
      <c r="DVN203" s="13"/>
      <c r="DVO203" s="13"/>
      <c r="DVP203" s="13"/>
      <c r="DVQ203" s="13"/>
      <c r="DVR203" s="13"/>
      <c r="DVS203" s="13"/>
      <c r="DVT203" s="13"/>
      <c r="DVU203" s="13"/>
      <c r="DVV203" s="13"/>
      <c r="DVW203" s="13"/>
      <c r="DVX203" s="13"/>
      <c r="DVY203" s="13"/>
      <c r="DVZ203" s="13"/>
      <c r="DWA203" s="13"/>
      <c r="DWB203" s="13"/>
      <c r="DWC203" s="13"/>
      <c r="DWD203" s="13"/>
      <c r="DWE203" s="13"/>
      <c r="DWF203" s="13"/>
      <c r="DWG203" s="13"/>
      <c r="DWH203" s="13"/>
      <c r="DWI203" s="13"/>
      <c r="DWJ203" s="13"/>
      <c r="DWK203" s="13"/>
      <c r="DWL203" s="13"/>
      <c r="DWM203" s="13"/>
      <c r="DWN203" s="13"/>
      <c r="DWO203" s="13"/>
      <c r="DWP203" s="13"/>
      <c r="DWQ203" s="13"/>
      <c r="DWR203" s="13"/>
      <c r="DWS203" s="13"/>
      <c r="DWT203" s="13"/>
      <c r="DWU203" s="13"/>
      <c r="DWV203" s="13"/>
      <c r="DWW203" s="13"/>
      <c r="DWX203" s="13"/>
      <c r="DWY203" s="13"/>
      <c r="DWZ203" s="13"/>
      <c r="DXA203" s="13"/>
      <c r="DXB203" s="13"/>
      <c r="DXC203" s="13"/>
      <c r="DXD203" s="13"/>
      <c r="DXE203" s="13"/>
      <c r="DXF203" s="13"/>
      <c r="DXG203" s="13"/>
      <c r="DXH203" s="13"/>
      <c r="DXI203" s="13"/>
      <c r="DXJ203" s="13"/>
      <c r="DXK203" s="13"/>
      <c r="DXL203" s="13"/>
      <c r="DXM203" s="13"/>
      <c r="DXN203" s="13"/>
      <c r="DXO203" s="13"/>
      <c r="DXP203" s="13"/>
      <c r="DXQ203" s="13"/>
      <c r="DXR203" s="13"/>
      <c r="DXS203" s="13"/>
      <c r="DXT203" s="13"/>
      <c r="DXU203" s="13"/>
      <c r="DXV203" s="13"/>
      <c r="DXW203" s="13"/>
      <c r="DXX203" s="13"/>
      <c r="DXY203" s="13"/>
      <c r="DXZ203" s="13"/>
      <c r="DYA203" s="13"/>
      <c r="DYB203" s="13"/>
      <c r="DYC203" s="13"/>
      <c r="DYD203" s="13"/>
      <c r="DYE203" s="13"/>
      <c r="DYF203" s="13"/>
      <c r="DYG203" s="13"/>
      <c r="DYH203" s="13"/>
      <c r="DYI203" s="13"/>
      <c r="DYJ203" s="13"/>
      <c r="DYK203" s="13"/>
      <c r="DYL203" s="13"/>
      <c r="DYM203" s="13"/>
      <c r="DYN203" s="13"/>
      <c r="DYO203" s="13"/>
      <c r="DYP203" s="13"/>
      <c r="DYQ203" s="13"/>
      <c r="DYR203" s="13"/>
      <c r="DYS203" s="13"/>
      <c r="DYT203" s="13"/>
      <c r="DYU203" s="13"/>
      <c r="DYV203" s="13"/>
      <c r="DYW203" s="13"/>
      <c r="DYX203" s="13"/>
      <c r="DYY203" s="13"/>
      <c r="DYZ203" s="13"/>
      <c r="DZA203" s="13"/>
      <c r="DZB203" s="13"/>
      <c r="DZC203" s="13"/>
      <c r="DZD203" s="13"/>
      <c r="DZE203" s="13"/>
      <c r="DZF203" s="13"/>
      <c r="DZG203" s="13"/>
      <c r="DZH203" s="13"/>
      <c r="DZI203" s="13"/>
      <c r="DZJ203" s="13"/>
      <c r="DZK203" s="13"/>
      <c r="DZL203" s="13"/>
      <c r="DZM203" s="13"/>
      <c r="DZN203" s="13"/>
      <c r="DZO203" s="13"/>
      <c r="DZP203" s="13"/>
      <c r="DZQ203" s="13"/>
      <c r="DZR203" s="13"/>
      <c r="DZS203" s="13"/>
      <c r="DZT203" s="13"/>
      <c r="DZU203" s="13"/>
      <c r="DZV203" s="13"/>
      <c r="DZW203" s="13"/>
      <c r="DZX203" s="13"/>
      <c r="DZY203" s="13"/>
      <c r="DZZ203" s="13"/>
      <c r="EAA203" s="13"/>
      <c r="EAB203" s="13"/>
      <c r="EAC203" s="13"/>
      <c r="EAD203" s="13"/>
      <c r="EAE203" s="13"/>
      <c r="EAF203" s="13"/>
      <c r="EAG203" s="13"/>
      <c r="EAH203" s="13"/>
      <c r="EAI203" s="13"/>
      <c r="EAJ203" s="13"/>
      <c r="EAK203" s="13"/>
      <c r="EAL203" s="13"/>
      <c r="EAM203" s="13"/>
      <c r="EAN203" s="13"/>
      <c r="EAO203" s="13"/>
      <c r="EAP203" s="13"/>
      <c r="EAQ203" s="13"/>
      <c r="EAR203" s="13"/>
      <c r="EAS203" s="13"/>
      <c r="EAT203" s="13"/>
      <c r="EAU203" s="13"/>
      <c r="EAV203" s="13"/>
      <c r="EAW203" s="13"/>
      <c r="EAX203" s="13"/>
      <c r="EAY203" s="13"/>
      <c r="EAZ203" s="13"/>
      <c r="EBA203" s="13"/>
      <c r="EBB203" s="13"/>
      <c r="EBC203" s="13"/>
      <c r="EBD203" s="13"/>
      <c r="EBE203" s="13"/>
      <c r="EBF203" s="13"/>
      <c r="EBG203" s="13"/>
      <c r="EBH203" s="13"/>
      <c r="EBI203" s="13"/>
      <c r="EBJ203" s="13"/>
      <c r="EBK203" s="13"/>
      <c r="EBL203" s="13"/>
      <c r="EBM203" s="13"/>
      <c r="EBN203" s="13"/>
      <c r="EBO203" s="13"/>
      <c r="EBP203" s="13"/>
      <c r="EBQ203" s="13"/>
      <c r="EBR203" s="13"/>
      <c r="EBS203" s="13"/>
      <c r="EBT203" s="13"/>
      <c r="EBU203" s="13"/>
      <c r="EBV203" s="13"/>
      <c r="EBW203" s="13"/>
      <c r="EBX203" s="13"/>
      <c r="EBY203" s="13"/>
      <c r="EBZ203" s="13"/>
      <c r="ECA203" s="13"/>
      <c r="ECB203" s="13"/>
      <c r="ECC203" s="13"/>
      <c r="ECD203" s="13"/>
      <c r="ECE203" s="13"/>
      <c r="ECF203" s="13"/>
      <c r="ECG203" s="13"/>
      <c r="ECH203" s="13"/>
      <c r="ECI203" s="13"/>
      <c r="ECJ203" s="13"/>
      <c r="ECK203" s="13"/>
      <c r="ECL203" s="13"/>
      <c r="ECM203" s="13"/>
      <c r="ECN203" s="13"/>
      <c r="ECO203" s="13"/>
      <c r="ECP203" s="13"/>
      <c r="ECQ203" s="13"/>
      <c r="ECR203" s="13"/>
      <c r="ECS203" s="13"/>
      <c r="ECT203" s="13"/>
      <c r="ECU203" s="13"/>
      <c r="ECV203" s="13"/>
      <c r="ECW203" s="13"/>
      <c r="ECX203" s="13"/>
      <c r="ECY203" s="13"/>
      <c r="ECZ203" s="13"/>
      <c r="EDA203" s="13"/>
      <c r="EDB203" s="13"/>
      <c r="EDC203" s="13"/>
      <c r="EDD203" s="13"/>
      <c r="EDE203" s="13"/>
      <c r="EDF203" s="13"/>
      <c r="EDG203" s="13"/>
      <c r="EDH203" s="13"/>
      <c r="EDI203" s="13"/>
      <c r="EDJ203" s="13"/>
      <c r="EDK203" s="13"/>
      <c r="EDL203" s="13"/>
      <c r="EDM203" s="13"/>
      <c r="EDN203" s="13"/>
      <c r="EDO203" s="13"/>
      <c r="EDP203" s="13"/>
      <c r="EDQ203" s="13"/>
      <c r="EDR203" s="13"/>
      <c r="EDS203" s="13"/>
      <c r="EDT203" s="13"/>
      <c r="EDU203" s="13"/>
      <c r="EDV203" s="13"/>
      <c r="EDW203" s="13"/>
      <c r="EDX203" s="13"/>
      <c r="EDY203" s="13"/>
      <c r="EDZ203" s="13"/>
      <c r="EEA203" s="13"/>
      <c r="EEB203" s="13"/>
      <c r="EEC203" s="13"/>
      <c r="EED203" s="13"/>
      <c r="EEE203" s="13"/>
      <c r="EEF203" s="13"/>
      <c r="EEG203" s="13"/>
      <c r="EEH203" s="13"/>
      <c r="EEI203" s="13"/>
      <c r="EEJ203" s="13"/>
      <c r="EEK203" s="13"/>
      <c r="EEL203" s="13"/>
      <c r="EEM203" s="13"/>
      <c r="EEN203" s="13"/>
      <c r="EEO203" s="13"/>
      <c r="EEP203" s="13"/>
      <c r="EEQ203" s="13"/>
      <c r="EER203" s="13"/>
      <c r="EES203" s="13"/>
      <c r="EET203" s="13"/>
      <c r="EEU203" s="13"/>
      <c r="EEV203" s="13"/>
      <c r="EEW203" s="13"/>
      <c r="EEX203" s="13"/>
      <c r="EEY203" s="13"/>
      <c r="EEZ203" s="13"/>
      <c r="EFA203" s="13"/>
      <c r="EFB203" s="13"/>
      <c r="EFC203" s="13"/>
      <c r="EFD203" s="13"/>
      <c r="EFE203" s="13"/>
      <c r="EFF203" s="13"/>
      <c r="EFG203" s="13"/>
      <c r="EFH203" s="13"/>
      <c r="EFI203" s="13"/>
      <c r="EFJ203" s="13"/>
      <c r="EFK203" s="13"/>
      <c r="EFL203" s="13"/>
      <c r="EFM203" s="13"/>
      <c r="EFN203" s="13"/>
      <c r="EFO203" s="13"/>
      <c r="EFP203" s="13"/>
      <c r="EFQ203" s="13"/>
      <c r="EFR203" s="13"/>
      <c r="EFS203" s="13"/>
      <c r="EFT203" s="13"/>
      <c r="EFU203" s="13"/>
      <c r="EFV203" s="13"/>
      <c r="EFW203" s="13"/>
      <c r="EFX203" s="13"/>
      <c r="EFY203" s="13"/>
      <c r="EFZ203" s="13"/>
      <c r="EGA203" s="13"/>
      <c r="EGB203" s="13"/>
      <c r="EGC203" s="13"/>
      <c r="EGD203" s="13"/>
      <c r="EGE203" s="13"/>
      <c r="EGF203" s="13"/>
      <c r="EGG203" s="13"/>
      <c r="EGH203" s="13"/>
      <c r="EGI203" s="13"/>
      <c r="EGJ203" s="13"/>
      <c r="EGK203" s="13"/>
      <c r="EGL203" s="13"/>
      <c r="EGM203" s="13"/>
      <c r="EGN203" s="13"/>
      <c r="EGO203" s="13"/>
      <c r="EGP203" s="13"/>
      <c r="EGQ203" s="13"/>
      <c r="EGR203" s="13"/>
      <c r="EGS203" s="13"/>
      <c r="EGT203" s="13"/>
      <c r="EGU203" s="13"/>
      <c r="EGV203" s="13"/>
      <c r="EGW203" s="13"/>
      <c r="EGX203" s="13"/>
      <c r="EGY203" s="13"/>
      <c r="EGZ203" s="13"/>
      <c r="EHA203" s="13"/>
      <c r="EHB203" s="13"/>
      <c r="EHC203" s="13"/>
      <c r="EHD203" s="13"/>
      <c r="EHE203" s="13"/>
      <c r="EHF203" s="13"/>
      <c r="EHG203" s="13"/>
      <c r="EHH203" s="13"/>
      <c r="EHI203" s="13"/>
      <c r="EHJ203" s="13"/>
      <c r="EHK203" s="13"/>
      <c r="EHL203" s="13"/>
      <c r="EHM203" s="13"/>
      <c r="EHN203" s="13"/>
      <c r="EHO203" s="13"/>
      <c r="EHP203" s="13"/>
      <c r="EHQ203" s="13"/>
      <c r="EHR203" s="13"/>
      <c r="EHS203" s="13"/>
      <c r="EHT203" s="13"/>
      <c r="EHU203" s="13"/>
      <c r="EHV203" s="13"/>
      <c r="EHW203" s="13"/>
      <c r="EHX203" s="13"/>
      <c r="EHY203" s="13"/>
      <c r="EHZ203" s="13"/>
      <c r="EIA203" s="13"/>
      <c r="EIB203" s="13"/>
      <c r="EIC203" s="13"/>
      <c r="EID203" s="13"/>
      <c r="EIE203" s="13"/>
      <c r="EIF203" s="13"/>
      <c r="EIG203" s="13"/>
      <c r="EIH203" s="13"/>
      <c r="EII203" s="13"/>
      <c r="EIJ203" s="13"/>
      <c r="EIK203" s="13"/>
      <c r="EIL203" s="13"/>
    </row>
    <row r="204" spans="1:3626" s="13" customFormat="1" ht="18.75" thickBot="1" x14ac:dyDescent="0.3">
      <c r="A204" s="66" t="s">
        <v>293</v>
      </c>
      <c r="B204" s="162"/>
      <c r="C204" s="162"/>
      <c r="D204" s="162"/>
      <c r="E204" s="306"/>
      <c r="F204" s="306"/>
      <c r="G204" s="158">
        <f>G193+G203</f>
        <v>9997.23</v>
      </c>
      <c r="H204" s="163"/>
      <c r="I204" s="163"/>
      <c r="J204" s="163">
        <f>J193+J203</f>
        <v>11072.23</v>
      </c>
      <c r="K204" s="201"/>
      <c r="L204" s="163"/>
      <c r="M204" s="163"/>
      <c r="N204" s="262">
        <f>N193+N203</f>
        <v>11432.98</v>
      </c>
    </row>
    <row r="205" spans="1:3626" s="7" customFormat="1" x14ac:dyDescent="0.25">
      <c r="A205" s="350" t="s">
        <v>131</v>
      </c>
      <c r="B205" s="346"/>
      <c r="C205" s="346"/>
      <c r="D205" s="346"/>
      <c r="E205" s="346"/>
      <c r="F205" s="346"/>
      <c r="G205" s="346"/>
      <c r="H205" s="351"/>
      <c r="I205" s="351"/>
      <c r="J205" s="351"/>
      <c r="K205" s="352"/>
      <c r="L205" s="351"/>
      <c r="M205" s="351"/>
      <c r="N205" s="353"/>
    </row>
    <row r="206" spans="1:3626" customFormat="1" x14ac:dyDescent="0.25">
      <c r="A206" s="9" t="s">
        <v>132</v>
      </c>
      <c r="B206" s="91"/>
      <c r="C206" s="91"/>
      <c r="D206" s="91"/>
      <c r="E206" s="91"/>
      <c r="F206" s="91"/>
      <c r="G206" s="91">
        <f>J216</f>
        <v>13097.27</v>
      </c>
      <c r="H206" s="109"/>
      <c r="I206" s="109"/>
      <c r="J206" s="92">
        <v>13418.56</v>
      </c>
      <c r="K206" s="195"/>
      <c r="L206" s="109"/>
      <c r="M206" s="109"/>
      <c r="N206" s="252">
        <v>13418.56</v>
      </c>
    </row>
    <row r="207" spans="1:3626" customFormat="1" x14ac:dyDescent="0.25">
      <c r="A207" s="8" t="s">
        <v>111</v>
      </c>
      <c r="B207" s="276">
        <v>2124</v>
      </c>
      <c r="C207" s="68"/>
      <c r="D207" s="68"/>
      <c r="E207" s="68"/>
      <c r="F207" s="68"/>
      <c r="G207" s="68"/>
      <c r="H207" s="124">
        <v>1768</v>
      </c>
      <c r="I207" s="124"/>
      <c r="J207" s="124"/>
      <c r="K207" s="204"/>
      <c r="L207" s="124">
        <v>2124</v>
      </c>
      <c r="M207" s="124"/>
      <c r="N207" s="267"/>
    </row>
    <row r="208" spans="1:3626" customFormat="1" x14ac:dyDescent="0.25">
      <c r="A208" s="17" t="s">
        <v>133</v>
      </c>
      <c r="B208" s="276">
        <v>4000</v>
      </c>
      <c r="C208" s="68"/>
      <c r="D208" s="68"/>
      <c r="E208" s="68"/>
      <c r="F208" s="68"/>
      <c r="G208" s="68"/>
      <c r="H208" s="102">
        <v>1469.37</v>
      </c>
      <c r="I208" s="166"/>
      <c r="J208" s="166"/>
      <c r="K208" s="205"/>
      <c r="L208" s="102">
        <v>4000</v>
      </c>
      <c r="M208" s="102"/>
      <c r="N208" s="268"/>
    </row>
    <row r="209" spans="1:3626" customFormat="1" x14ac:dyDescent="0.25">
      <c r="A209" s="10" t="s">
        <v>6</v>
      </c>
      <c r="B209" s="277">
        <v>2</v>
      </c>
      <c r="C209" s="99"/>
      <c r="D209" s="68"/>
      <c r="E209" s="68"/>
      <c r="F209" s="68"/>
      <c r="G209" s="68"/>
      <c r="H209" s="99">
        <v>1.34</v>
      </c>
      <c r="I209" s="99"/>
      <c r="J209" s="99"/>
      <c r="K209" s="192"/>
      <c r="L209" s="99">
        <v>2</v>
      </c>
      <c r="M209" s="99"/>
      <c r="N209" s="245"/>
    </row>
    <row r="210" spans="1:3626" customFormat="1" x14ac:dyDescent="0.25">
      <c r="A210" s="8" t="s">
        <v>134</v>
      </c>
      <c r="B210" s="278"/>
      <c r="C210" s="90"/>
      <c r="D210" s="68">
        <v>8000</v>
      </c>
      <c r="E210" s="68"/>
      <c r="F210" s="68"/>
      <c r="G210" s="68"/>
      <c r="H210" s="90"/>
      <c r="I210" s="90">
        <v>3700</v>
      </c>
      <c r="J210" s="90"/>
      <c r="K210" s="188"/>
      <c r="L210" s="90"/>
      <c r="M210" s="90">
        <v>5000</v>
      </c>
      <c r="N210" s="246"/>
    </row>
    <row r="211" spans="1:3626" customFormat="1" x14ac:dyDescent="0.25">
      <c r="A211" s="8" t="s">
        <v>135</v>
      </c>
      <c r="B211" s="278"/>
      <c r="C211" s="90"/>
      <c r="D211" s="68"/>
      <c r="E211" s="68"/>
      <c r="F211" s="68"/>
      <c r="G211" s="68"/>
      <c r="H211" s="90"/>
      <c r="I211" s="90"/>
      <c r="J211" s="90"/>
      <c r="K211" s="188"/>
      <c r="L211" s="90"/>
      <c r="M211" s="90"/>
      <c r="N211" s="246"/>
    </row>
    <row r="212" spans="1:3626" customFormat="1" x14ac:dyDescent="0.25">
      <c r="A212" s="8" t="s">
        <v>136</v>
      </c>
      <c r="B212" s="279"/>
      <c r="C212" s="105"/>
      <c r="D212" s="68"/>
      <c r="E212" s="68"/>
      <c r="F212" s="68"/>
      <c r="G212" s="68"/>
      <c r="H212" s="90">
        <v>140</v>
      </c>
      <c r="I212" s="90"/>
      <c r="J212" s="90"/>
      <c r="K212" s="188"/>
      <c r="L212" s="90"/>
      <c r="M212" s="90"/>
      <c r="N212" s="246"/>
    </row>
    <row r="213" spans="1:3626" customFormat="1" x14ac:dyDescent="0.25">
      <c r="A213" s="8" t="s">
        <v>137</v>
      </c>
      <c r="B213" s="69"/>
      <c r="C213" s="69"/>
      <c r="D213" s="69"/>
      <c r="E213" s="69"/>
      <c r="F213" s="69"/>
      <c r="G213" s="68"/>
      <c r="H213" s="90"/>
      <c r="I213" s="90"/>
      <c r="J213" s="90"/>
      <c r="K213" s="188"/>
      <c r="L213" s="90"/>
      <c r="M213" s="90"/>
      <c r="N213" s="246"/>
    </row>
    <row r="214" spans="1:3626" customFormat="1" ht="18.75" thickBot="1" x14ac:dyDescent="0.3">
      <c r="A214" s="11"/>
      <c r="B214" s="113"/>
      <c r="C214" s="113"/>
      <c r="D214" s="113"/>
      <c r="E214" s="113"/>
      <c r="F214" s="113"/>
      <c r="G214" s="113"/>
      <c r="H214" s="105"/>
      <c r="I214" s="105"/>
      <c r="J214" s="105"/>
      <c r="K214" s="183"/>
      <c r="L214" s="105"/>
      <c r="M214" s="105"/>
      <c r="N214" s="248"/>
    </row>
    <row r="215" spans="1:3626" s="16" customFormat="1" ht="19.5" thickTop="1" thickBot="1" x14ac:dyDescent="0.3">
      <c r="A215" s="62" t="s">
        <v>138</v>
      </c>
      <c r="B215" s="126">
        <f>SUM(B207:B213)</f>
        <v>6126</v>
      </c>
      <c r="C215" s="126"/>
      <c r="D215" s="126">
        <f>SUM(D207:D213)</f>
        <v>8000</v>
      </c>
      <c r="E215" s="126"/>
      <c r="F215" s="126"/>
      <c r="G215" s="126">
        <f>B215-D215</f>
        <v>-1874</v>
      </c>
      <c r="H215" s="127">
        <f>SUM(H207:H212)</f>
        <v>3378.71</v>
      </c>
      <c r="I215" s="127">
        <f>SUM(I207:I212)</f>
        <v>3700</v>
      </c>
      <c r="J215" s="127">
        <f>H215-I215</f>
        <v>-321.28999999999996</v>
      </c>
      <c r="K215" s="184"/>
      <c r="L215" s="127">
        <f>SUM(L206:L214)</f>
        <v>6126</v>
      </c>
      <c r="M215" s="127">
        <f>SUM(M206:M214)</f>
        <v>5000</v>
      </c>
      <c r="N215" s="251">
        <f>L215-M215</f>
        <v>1126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  <c r="IT215" s="13"/>
      <c r="IU215" s="13"/>
      <c r="IV215" s="13"/>
      <c r="IW215" s="13"/>
      <c r="IX215" s="13"/>
      <c r="IY215" s="13"/>
      <c r="IZ215" s="13"/>
      <c r="JA215" s="13"/>
      <c r="JB215" s="13"/>
      <c r="JC215" s="13"/>
      <c r="JD215" s="13"/>
      <c r="JE215" s="13"/>
      <c r="JF215" s="13"/>
      <c r="JG215" s="13"/>
      <c r="JH215" s="13"/>
      <c r="JI215" s="13"/>
      <c r="JJ215" s="13"/>
      <c r="JK215" s="13"/>
      <c r="JL215" s="13"/>
      <c r="JM215" s="13"/>
      <c r="JN215" s="13"/>
      <c r="JO215" s="13"/>
      <c r="JP215" s="13"/>
      <c r="JQ215" s="13"/>
      <c r="JR215" s="13"/>
      <c r="JS215" s="13"/>
      <c r="JT215" s="13"/>
      <c r="JU215" s="13"/>
      <c r="JV215" s="13"/>
      <c r="JW215" s="13"/>
      <c r="JX215" s="13"/>
      <c r="JY215" s="13"/>
      <c r="JZ215" s="13"/>
      <c r="KA215" s="13"/>
      <c r="KB215" s="13"/>
      <c r="KC215" s="13"/>
      <c r="KD215" s="13"/>
      <c r="KE215" s="13"/>
      <c r="KF215" s="13"/>
      <c r="KG215" s="13"/>
      <c r="KH215" s="13"/>
      <c r="KI215" s="13"/>
      <c r="KJ215" s="13"/>
      <c r="KK215" s="13"/>
      <c r="KL215" s="13"/>
      <c r="KM215" s="13"/>
      <c r="KN215" s="13"/>
      <c r="KO215" s="13"/>
      <c r="KP215" s="13"/>
      <c r="KQ215" s="13"/>
      <c r="KR215" s="13"/>
      <c r="KS215" s="13"/>
      <c r="KT215" s="13"/>
      <c r="KU215" s="13"/>
      <c r="KV215" s="13"/>
      <c r="KW215" s="13"/>
      <c r="KX215" s="13"/>
      <c r="KY215" s="13"/>
      <c r="KZ215" s="13"/>
      <c r="LA215" s="13"/>
      <c r="LB215" s="13"/>
      <c r="LC215" s="13"/>
      <c r="LD215" s="13"/>
      <c r="LE215" s="13"/>
      <c r="LF215" s="13"/>
      <c r="LG215" s="13"/>
      <c r="LH215" s="13"/>
      <c r="LI215" s="13"/>
      <c r="LJ215" s="13"/>
      <c r="LK215" s="13"/>
      <c r="LL215" s="13"/>
      <c r="LM215" s="13"/>
      <c r="LN215" s="13"/>
      <c r="LO215" s="13"/>
      <c r="LP215" s="13"/>
      <c r="LQ215" s="13"/>
      <c r="LR215" s="13"/>
      <c r="LS215" s="13"/>
      <c r="LT215" s="13"/>
      <c r="LU215" s="13"/>
      <c r="LV215" s="13"/>
      <c r="LW215" s="13"/>
      <c r="LX215" s="13"/>
      <c r="LY215" s="13"/>
      <c r="LZ215" s="13"/>
      <c r="MA215" s="13"/>
      <c r="MB215" s="13"/>
      <c r="MC215" s="13"/>
      <c r="MD215" s="13"/>
      <c r="ME215" s="13"/>
      <c r="MF215" s="13"/>
      <c r="MG215" s="13"/>
      <c r="MH215" s="13"/>
      <c r="MI215" s="13"/>
      <c r="MJ215" s="13"/>
      <c r="MK215" s="13"/>
      <c r="ML215" s="13"/>
      <c r="MM215" s="13"/>
      <c r="MN215" s="13"/>
      <c r="MO215" s="13"/>
      <c r="MP215" s="13"/>
      <c r="MQ215" s="13"/>
      <c r="MR215" s="13"/>
      <c r="MS215" s="13"/>
      <c r="MT215" s="13"/>
      <c r="MU215" s="13"/>
      <c r="MV215" s="13"/>
      <c r="MW215" s="13"/>
      <c r="MX215" s="13"/>
      <c r="MY215" s="13"/>
      <c r="MZ215" s="13"/>
      <c r="NA215" s="13"/>
      <c r="NB215" s="13"/>
      <c r="NC215" s="13"/>
      <c r="ND215" s="13"/>
      <c r="NE215" s="13"/>
      <c r="NF215" s="13"/>
      <c r="NG215" s="13"/>
      <c r="NH215" s="13"/>
      <c r="NI215" s="13"/>
      <c r="NJ215" s="13"/>
      <c r="NK215" s="13"/>
      <c r="NL215" s="13"/>
      <c r="NM215" s="13"/>
      <c r="NN215" s="13"/>
      <c r="NO215" s="13"/>
      <c r="NP215" s="13"/>
      <c r="NQ215" s="13"/>
      <c r="NR215" s="13"/>
      <c r="NS215" s="13"/>
      <c r="NT215" s="13"/>
      <c r="NU215" s="13"/>
      <c r="NV215" s="13"/>
      <c r="NW215" s="13"/>
      <c r="NX215" s="13"/>
      <c r="NY215" s="13"/>
      <c r="NZ215" s="13"/>
      <c r="OA215" s="13"/>
      <c r="OB215" s="13"/>
      <c r="OC215" s="13"/>
      <c r="OD215" s="13"/>
      <c r="OE215" s="13"/>
      <c r="OF215" s="13"/>
      <c r="OG215" s="13"/>
      <c r="OH215" s="13"/>
      <c r="OI215" s="13"/>
      <c r="OJ215" s="13"/>
      <c r="OK215" s="13"/>
      <c r="OL215" s="13"/>
      <c r="OM215" s="13"/>
      <c r="ON215" s="13"/>
      <c r="OO215" s="13"/>
      <c r="OP215" s="13"/>
      <c r="OQ215" s="13"/>
      <c r="OR215" s="13"/>
      <c r="OS215" s="13"/>
      <c r="OT215" s="13"/>
      <c r="OU215" s="13"/>
      <c r="OV215" s="13"/>
      <c r="OW215" s="13"/>
      <c r="OX215" s="13"/>
      <c r="OY215" s="13"/>
      <c r="OZ215" s="13"/>
      <c r="PA215" s="13"/>
      <c r="PB215" s="13"/>
      <c r="PC215" s="13"/>
      <c r="PD215" s="13"/>
      <c r="PE215" s="13"/>
      <c r="PF215" s="13"/>
      <c r="PG215" s="13"/>
      <c r="PH215" s="13"/>
      <c r="PI215" s="13"/>
      <c r="PJ215" s="13"/>
      <c r="PK215" s="13"/>
      <c r="PL215" s="13"/>
      <c r="PM215" s="13"/>
      <c r="PN215" s="13"/>
      <c r="PO215" s="13"/>
      <c r="PP215" s="13"/>
      <c r="PQ215" s="13"/>
      <c r="PR215" s="13"/>
      <c r="PS215" s="13"/>
      <c r="PT215" s="13"/>
      <c r="PU215" s="13"/>
      <c r="PV215" s="13"/>
      <c r="PW215" s="13"/>
      <c r="PX215" s="13"/>
      <c r="PY215" s="13"/>
      <c r="PZ215" s="13"/>
      <c r="QA215" s="13"/>
      <c r="QB215" s="13"/>
      <c r="QC215" s="13"/>
      <c r="QD215" s="13"/>
      <c r="QE215" s="13"/>
      <c r="QF215" s="13"/>
      <c r="QG215" s="13"/>
      <c r="QH215" s="13"/>
      <c r="QI215" s="13"/>
      <c r="QJ215" s="13"/>
      <c r="QK215" s="13"/>
      <c r="QL215" s="13"/>
      <c r="QM215" s="13"/>
      <c r="QN215" s="13"/>
      <c r="QO215" s="13"/>
      <c r="QP215" s="13"/>
      <c r="QQ215" s="13"/>
      <c r="QR215" s="13"/>
      <c r="QS215" s="13"/>
      <c r="QT215" s="13"/>
      <c r="QU215" s="13"/>
      <c r="QV215" s="13"/>
      <c r="QW215" s="13"/>
      <c r="QX215" s="13"/>
      <c r="QY215" s="13"/>
      <c r="QZ215" s="13"/>
      <c r="RA215" s="13"/>
      <c r="RB215" s="13"/>
      <c r="RC215" s="13"/>
      <c r="RD215" s="13"/>
      <c r="RE215" s="13"/>
      <c r="RF215" s="13"/>
      <c r="RG215" s="13"/>
      <c r="RH215" s="13"/>
      <c r="RI215" s="13"/>
      <c r="RJ215" s="13"/>
      <c r="RK215" s="13"/>
      <c r="RL215" s="13"/>
      <c r="RM215" s="13"/>
      <c r="RN215" s="13"/>
      <c r="RO215" s="13"/>
      <c r="RP215" s="13"/>
      <c r="RQ215" s="13"/>
      <c r="RR215" s="13"/>
      <c r="RS215" s="13"/>
      <c r="RT215" s="13"/>
      <c r="RU215" s="13"/>
      <c r="RV215" s="13"/>
      <c r="RW215" s="13"/>
      <c r="RX215" s="13"/>
      <c r="RY215" s="13"/>
      <c r="RZ215" s="13"/>
      <c r="SA215" s="13"/>
      <c r="SB215" s="13"/>
      <c r="SC215" s="13"/>
      <c r="SD215" s="13"/>
      <c r="SE215" s="13"/>
      <c r="SF215" s="13"/>
      <c r="SG215" s="13"/>
      <c r="SH215" s="13"/>
      <c r="SI215" s="13"/>
      <c r="SJ215" s="13"/>
      <c r="SK215" s="13"/>
      <c r="SL215" s="13"/>
      <c r="SM215" s="13"/>
      <c r="SN215" s="13"/>
      <c r="SO215" s="13"/>
      <c r="SP215" s="13"/>
      <c r="SQ215" s="13"/>
      <c r="SR215" s="13"/>
      <c r="SS215" s="13"/>
      <c r="ST215" s="13"/>
      <c r="SU215" s="13"/>
      <c r="SV215" s="13"/>
      <c r="SW215" s="13"/>
      <c r="SX215" s="13"/>
      <c r="SY215" s="13"/>
      <c r="SZ215" s="13"/>
      <c r="TA215" s="13"/>
      <c r="TB215" s="13"/>
      <c r="TC215" s="13"/>
      <c r="TD215" s="13"/>
      <c r="TE215" s="13"/>
      <c r="TF215" s="13"/>
      <c r="TG215" s="13"/>
      <c r="TH215" s="13"/>
      <c r="TI215" s="13"/>
      <c r="TJ215" s="13"/>
      <c r="TK215" s="13"/>
      <c r="TL215" s="13"/>
      <c r="TM215" s="13"/>
      <c r="TN215" s="13"/>
      <c r="TO215" s="13"/>
      <c r="TP215" s="13"/>
      <c r="TQ215" s="13"/>
      <c r="TR215" s="13"/>
      <c r="TS215" s="13"/>
      <c r="TT215" s="13"/>
      <c r="TU215" s="13"/>
      <c r="TV215" s="13"/>
      <c r="TW215" s="13"/>
      <c r="TX215" s="13"/>
      <c r="TY215" s="13"/>
      <c r="TZ215" s="13"/>
      <c r="UA215" s="13"/>
      <c r="UB215" s="13"/>
      <c r="UC215" s="13"/>
      <c r="UD215" s="13"/>
      <c r="UE215" s="13"/>
      <c r="UF215" s="13"/>
      <c r="UG215" s="13"/>
      <c r="UH215" s="13"/>
      <c r="UI215" s="13"/>
      <c r="UJ215" s="13"/>
      <c r="UK215" s="13"/>
      <c r="UL215" s="13"/>
      <c r="UM215" s="13"/>
      <c r="UN215" s="13"/>
      <c r="UO215" s="13"/>
      <c r="UP215" s="13"/>
      <c r="UQ215" s="13"/>
      <c r="UR215" s="13"/>
      <c r="US215" s="13"/>
      <c r="UT215" s="13"/>
      <c r="UU215" s="13"/>
      <c r="UV215" s="13"/>
      <c r="UW215" s="13"/>
      <c r="UX215" s="13"/>
      <c r="UY215" s="13"/>
      <c r="UZ215" s="13"/>
      <c r="VA215" s="13"/>
      <c r="VB215" s="13"/>
      <c r="VC215" s="13"/>
      <c r="VD215" s="13"/>
      <c r="VE215" s="13"/>
      <c r="VF215" s="13"/>
      <c r="VG215" s="13"/>
      <c r="VH215" s="13"/>
      <c r="VI215" s="13"/>
      <c r="VJ215" s="13"/>
      <c r="VK215" s="13"/>
      <c r="VL215" s="13"/>
      <c r="VM215" s="13"/>
      <c r="VN215" s="13"/>
      <c r="VO215" s="13"/>
      <c r="VP215" s="13"/>
      <c r="VQ215" s="13"/>
      <c r="VR215" s="13"/>
      <c r="VS215" s="13"/>
      <c r="VT215" s="13"/>
      <c r="VU215" s="13"/>
      <c r="VV215" s="13"/>
      <c r="VW215" s="13"/>
      <c r="VX215" s="13"/>
      <c r="VY215" s="13"/>
      <c r="VZ215" s="13"/>
      <c r="WA215" s="13"/>
      <c r="WB215" s="13"/>
      <c r="WC215" s="13"/>
      <c r="WD215" s="13"/>
      <c r="WE215" s="13"/>
      <c r="WF215" s="13"/>
      <c r="WG215" s="13"/>
      <c r="WH215" s="13"/>
      <c r="WI215" s="13"/>
      <c r="WJ215" s="13"/>
      <c r="WK215" s="13"/>
      <c r="WL215" s="13"/>
      <c r="WM215" s="13"/>
      <c r="WN215" s="13"/>
      <c r="WO215" s="13"/>
      <c r="WP215" s="13"/>
      <c r="WQ215" s="13"/>
      <c r="WR215" s="13"/>
      <c r="WS215" s="13"/>
      <c r="WT215" s="13"/>
      <c r="WU215" s="13"/>
      <c r="WV215" s="13"/>
      <c r="WW215" s="13"/>
      <c r="WX215" s="13"/>
      <c r="WY215" s="13"/>
      <c r="WZ215" s="13"/>
      <c r="XA215" s="13"/>
      <c r="XB215" s="13"/>
      <c r="XC215" s="13"/>
      <c r="XD215" s="13"/>
      <c r="XE215" s="13"/>
      <c r="XF215" s="13"/>
      <c r="XG215" s="13"/>
      <c r="XH215" s="13"/>
      <c r="XI215" s="13"/>
      <c r="XJ215" s="13"/>
      <c r="XK215" s="13"/>
      <c r="XL215" s="13"/>
      <c r="XM215" s="13"/>
      <c r="XN215" s="13"/>
      <c r="XO215" s="13"/>
      <c r="XP215" s="13"/>
      <c r="XQ215" s="13"/>
      <c r="XR215" s="13"/>
      <c r="XS215" s="13"/>
      <c r="XT215" s="13"/>
      <c r="XU215" s="13"/>
      <c r="XV215" s="13"/>
      <c r="XW215" s="13"/>
      <c r="XX215" s="13"/>
      <c r="XY215" s="13"/>
      <c r="XZ215" s="13"/>
      <c r="YA215" s="13"/>
      <c r="YB215" s="13"/>
      <c r="YC215" s="13"/>
      <c r="YD215" s="13"/>
      <c r="YE215" s="13"/>
      <c r="YF215" s="13"/>
      <c r="YG215" s="13"/>
      <c r="YH215" s="13"/>
      <c r="YI215" s="13"/>
      <c r="YJ215" s="13"/>
      <c r="YK215" s="13"/>
      <c r="YL215" s="13"/>
      <c r="YM215" s="13"/>
      <c r="YN215" s="13"/>
      <c r="YO215" s="13"/>
      <c r="YP215" s="13"/>
      <c r="YQ215" s="13"/>
      <c r="YR215" s="13"/>
      <c r="YS215" s="13"/>
      <c r="YT215" s="13"/>
      <c r="YU215" s="13"/>
      <c r="YV215" s="13"/>
      <c r="YW215" s="13"/>
      <c r="YX215" s="13"/>
      <c r="YY215" s="13"/>
      <c r="YZ215" s="13"/>
      <c r="ZA215" s="13"/>
      <c r="ZB215" s="13"/>
      <c r="ZC215" s="13"/>
      <c r="ZD215" s="13"/>
      <c r="ZE215" s="13"/>
      <c r="ZF215" s="13"/>
      <c r="ZG215" s="13"/>
      <c r="ZH215" s="13"/>
      <c r="ZI215" s="13"/>
      <c r="ZJ215" s="13"/>
      <c r="ZK215" s="13"/>
      <c r="ZL215" s="13"/>
      <c r="ZM215" s="13"/>
      <c r="ZN215" s="13"/>
      <c r="ZO215" s="13"/>
      <c r="ZP215" s="13"/>
      <c r="ZQ215" s="13"/>
      <c r="ZR215" s="13"/>
      <c r="ZS215" s="13"/>
      <c r="ZT215" s="13"/>
      <c r="ZU215" s="13"/>
      <c r="ZV215" s="13"/>
      <c r="ZW215" s="13"/>
      <c r="ZX215" s="13"/>
      <c r="ZY215" s="13"/>
      <c r="ZZ215" s="13"/>
      <c r="AAA215" s="13"/>
      <c r="AAB215" s="13"/>
      <c r="AAC215" s="13"/>
      <c r="AAD215" s="13"/>
      <c r="AAE215" s="13"/>
      <c r="AAF215" s="13"/>
      <c r="AAG215" s="13"/>
      <c r="AAH215" s="13"/>
      <c r="AAI215" s="13"/>
      <c r="AAJ215" s="13"/>
      <c r="AAK215" s="13"/>
      <c r="AAL215" s="13"/>
      <c r="AAM215" s="13"/>
      <c r="AAN215" s="13"/>
      <c r="AAO215" s="13"/>
      <c r="AAP215" s="13"/>
      <c r="AAQ215" s="13"/>
      <c r="AAR215" s="13"/>
      <c r="AAS215" s="13"/>
      <c r="AAT215" s="13"/>
      <c r="AAU215" s="13"/>
      <c r="AAV215" s="13"/>
      <c r="AAW215" s="13"/>
      <c r="AAX215" s="13"/>
      <c r="AAY215" s="13"/>
      <c r="AAZ215" s="13"/>
      <c r="ABA215" s="13"/>
      <c r="ABB215" s="13"/>
      <c r="ABC215" s="13"/>
      <c r="ABD215" s="13"/>
      <c r="ABE215" s="13"/>
      <c r="ABF215" s="13"/>
      <c r="ABG215" s="13"/>
      <c r="ABH215" s="13"/>
      <c r="ABI215" s="13"/>
      <c r="ABJ215" s="13"/>
      <c r="ABK215" s="13"/>
      <c r="ABL215" s="13"/>
      <c r="ABM215" s="13"/>
      <c r="ABN215" s="13"/>
      <c r="ABO215" s="13"/>
      <c r="ABP215" s="13"/>
      <c r="ABQ215" s="13"/>
      <c r="ABR215" s="13"/>
      <c r="ABS215" s="13"/>
      <c r="ABT215" s="13"/>
      <c r="ABU215" s="13"/>
      <c r="ABV215" s="13"/>
      <c r="ABW215" s="13"/>
      <c r="ABX215" s="13"/>
      <c r="ABY215" s="13"/>
      <c r="ABZ215" s="13"/>
      <c r="ACA215" s="13"/>
      <c r="ACB215" s="13"/>
      <c r="ACC215" s="13"/>
      <c r="ACD215" s="13"/>
      <c r="ACE215" s="13"/>
      <c r="ACF215" s="13"/>
      <c r="ACG215" s="13"/>
      <c r="ACH215" s="13"/>
      <c r="ACI215" s="13"/>
      <c r="ACJ215" s="13"/>
      <c r="ACK215" s="13"/>
      <c r="ACL215" s="13"/>
      <c r="ACM215" s="13"/>
      <c r="ACN215" s="13"/>
      <c r="ACO215" s="13"/>
      <c r="ACP215" s="13"/>
      <c r="ACQ215" s="13"/>
      <c r="ACR215" s="13"/>
      <c r="ACS215" s="13"/>
      <c r="ACT215" s="13"/>
      <c r="ACU215" s="13"/>
      <c r="ACV215" s="13"/>
      <c r="ACW215" s="13"/>
      <c r="ACX215" s="13"/>
      <c r="ACY215" s="13"/>
      <c r="ACZ215" s="13"/>
      <c r="ADA215" s="13"/>
      <c r="ADB215" s="13"/>
      <c r="ADC215" s="13"/>
      <c r="ADD215" s="13"/>
      <c r="ADE215" s="13"/>
      <c r="ADF215" s="13"/>
      <c r="ADG215" s="13"/>
      <c r="ADH215" s="13"/>
      <c r="ADI215" s="13"/>
      <c r="ADJ215" s="13"/>
      <c r="ADK215" s="13"/>
      <c r="ADL215" s="13"/>
      <c r="ADM215" s="13"/>
      <c r="ADN215" s="13"/>
      <c r="ADO215" s="13"/>
      <c r="ADP215" s="13"/>
      <c r="ADQ215" s="13"/>
      <c r="ADR215" s="13"/>
      <c r="ADS215" s="13"/>
      <c r="ADT215" s="13"/>
      <c r="ADU215" s="13"/>
      <c r="ADV215" s="13"/>
      <c r="ADW215" s="13"/>
      <c r="ADX215" s="13"/>
      <c r="ADY215" s="13"/>
      <c r="ADZ215" s="13"/>
      <c r="AEA215" s="13"/>
      <c r="AEB215" s="13"/>
      <c r="AEC215" s="13"/>
      <c r="AED215" s="13"/>
      <c r="AEE215" s="13"/>
      <c r="AEF215" s="13"/>
      <c r="AEG215" s="13"/>
      <c r="AEH215" s="13"/>
      <c r="AEI215" s="13"/>
      <c r="AEJ215" s="13"/>
      <c r="AEK215" s="13"/>
      <c r="AEL215" s="13"/>
      <c r="AEM215" s="13"/>
      <c r="AEN215" s="13"/>
      <c r="AEO215" s="13"/>
      <c r="AEP215" s="13"/>
      <c r="AEQ215" s="13"/>
      <c r="AER215" s="13"/>
      <c r="AES215" s="13"/>
      <c r="AET215" s="13"/>
      <c r="AEU215" s="13"/>
      <c r="AEV215" s="13"/>
      <c r="AEW215" s="13"/>
      <c r="AEX215" s="13"/>
      <c r="AEY215" s="13"/>
      <c r="AEZ215" s="13"/>
      <c r="AFA215" s="13"/>
      <c r="AFB215" s="13"/>
      <c r="AFC215" s="13"/>
      <c r="AFD215" s="13"/>
      <c r="AFE215" s="13"/>
      <c r="AFF215" s="13"/>
      <c r="AFG215" s="13"/>
      <c r="AFH215" s="13"/>
      <c r="AFI215" s="13"/>
      <c r="AFJ215" s="13"/>
      <c r="AFK215" s="13"/>
      <c r="AFL215" s="13"/>
      <c r="AFM215" s="13"/>
      <c r="AFN215" s="13"/>
      <c r="AFO215" s="13"/>
      <c r="AFP215" s="13"/>
      <c r="AFQ215" s="13"/>
      <c r="AFR215" s="13"/>
      <c r="AFS215" s="13"/>
      <c r="AFT215" s="13"/>
      <c r="AFU215" s="13"/>
      <c r="AFV215" s="13"/>
      <c r="AFW215" s="13"/>
      <c r="AFX215" s="13"/>
      <c r="AFY215" s="13"/>
      <c r="AFZ215" s="13"/>
      <c r="AGA215" s="13"/>
      <c r="AGB215" s="13"/>
      <c r="AGC215" s="13"/>
      <c r="AGD215" s="13"/>
      <c r="AGE215" s="13"/>
      <c r="AGF215" s="13"/>
      <c r="AGG215" s="13"/>
      <c r="AGH215" s="13"/>
      <c r="AGI215" s="13"/>
      <c r="AGJ215" s="13"/>
      <c r="AGK215" s="13"/>
      <c r="AGL215" s="13"/>
      <c r="AGM215" s="13"/>
      <c r="AGN215" s="13"/>
      <c r="AGO215" s="13"/>
      <c r="AGP215" s="13"/>
      <c r="AGQ215" s="13"/>
      <c r="AGR215" s="13"/>
      <c r="AGS215" s="13"/>
      <c r="AGT215" s="13"/>
      <c r="AGU215" s="13"/>
      <c r="AGV215" s="13"/>
      <c r="AGW215" s="13"/>
      <c r="AGX215" s="13"/>
      <c r="AGY215" s="13"/>
      <c r="AGZ215" s="13"/>
      <c r="AHA215" s="13"/>
      <c r="AHB215" s="13"/>
      <c r="AHC215" s="13"/>
      <c r="AHD215" s="13"/>
      <c r="AHE215" s="13"/>
      <c r="AHF215" s="13"/>
      <c r="AHG215" s="13"/>
      <c r="AHH215" s="13"/>
      <c r="AHI215" s="13"/>
      <c r="AHJ215" s="13"/>
      <c r="AHK215" s="13"/>
      <c r="AHL215" s="13"/>
      <c r="AHM215" s="13"/>
      <c r="AHN215" s="13"/>
      <c r="AHO215" s="13"/>
      <c r="AHP215" s="13"/>
      <c r="AHQ215" s="13"/>
      <c r="AHR215" s="13"/>
      <c r="AHS215" s="13"/>
      <c r="AHT215" s="13"/>
      <c r="AHU215" s="13"/>
      <c r="AHV215" s="13"/>
      <c r="AHW215" s="13"/>
      <c r="AHX215" s="13"/>
      <c r="AHY215" s="13"/>
      <c r="AHZ215" s="13"/>
      <c r="AIA215" s="13"/>
      <c r="AIB215" s="13"/>
      <c r="AIC215" s="13"/>
      <c r="AID215" s="13"/>
      <c r="AIE215" s="13"/>
      <c r="AIF215" s="13"/>
      <c r="AIG215" s="13"/>
      <c r="AIH215" s="13"/>
      <c r="AII215" s="13"/>
      <c r="AIJ215" s="13"/>
      <c r="AIK215" s="13"/>
      <c r="AIL215" s="13"/>
      <c r="AIM215" s="13"/>
      <c r="AIN215" s="13"/>
      <c r="AIO215" s="13"/>
      <c r="AIP215" s="13"/>
      <c r="AIQ215" s="13"/>
      <c r="AIR215" s="13"/>
      <c r="AIS215" s="13"/>
      <c r="AIT215" s="13"/>
      <c r="AIU215" s="13"/>
      <c r="AIV215" s="13"/>
      <c r="AIW215" s="13"/>
      <c r="AIX215" s="13"/>
      <c r="AIY215" s="13"/>
      <c r="AIZ215" s="13"/>
      <c r="AJA215" s="13"/>
      <c r="AJB215" s="13"/>
      <c r="AJC215" s="13"/>
      <c r="AJD215" s="13"/>
      <c r="AJE215" s="13"/>
      <c r="AJF215" s="13"/>
      <c r="AJG215" s="13"/>
      <c r="AJH215" s="13"/>
      <c r="AJI215" s="13"/>
      <c r="AJJ215" s="13"/>
      <c r="AJK215" s="13"/>
      <c r="AJL215" s="13"/>
      <c r="AJM215" s="13"/>
      <c r="AJN215" s="13"/>
      <c r="AJO215" s="13"/>
      <c r="AJP215" s="13"/>
      <c r="AJQ215" s="13"/>
      <c r="AJR215" s="13"/>
      <c r="AJS215" s="13"/>
      <c r="AJT215" s="13"/>
      <c r="AJU215" s="13"/>
      <c r="AJV215" s="13"/>
      <c r="AJW215" s="13"/>
      <c r="AJX215" s="13"/>
      <c r="AJY215" s="13"/>
      <c r="AJZ215" s="13"/>
      <c r="AKA215" s="13"/>
      <c r="AKB215" s="13"/>
      <c r="AKC215" s="13"/>
      <c r="AKD215" s="13"/>
      <c r="AKE215" s="13"/>
      <c r="AKF215" s="13"/>
      <c r="AKG215" s="13"/>
      <c r="AKH215" s="13"/>
      <c r="AKI215" s="13"/>
      <c r="AKJ215" s="13"/>
      <c r="AKK215" s="13"/>
      <c r="AKL215" s="13"/>
      <c r="AKM215" s="13"/>
      <c r="AKN215" s="13"/>
      <c r="AKO215" s="13"/>
      <c r="AKP215" s="13"/>
      <c r="AKQ215" s="13"/>
      <c r="AKR215" s="13"/>
      <c r="AKS215" s="13"/>
      <c r="AKT215" s="13"/>
      <c r="AKU215" s="13"/>
      <c r="AKV215" s="13"/>
      <c r="AKW215" s="13"/>
      <c r="AKX215" s="13"/>
      <c r="AKY215" s="13"/>
      <c r="AKZ215" s="13"/>
      <c r="ALA215" s="13"/>
      <c r="ALB215" s="13"/>
      <c r="ALC215" s="13"/>
      <c r="ALD215" s="13"/>
      <c r="ALE215" s="13"/>
      <c r="ALF215" s="13"/>
      <c r="ALG215" s="13"/>
      <c r="ALH215" s="13"/>
      <c r="ALI215" s="13"/>
      <c r="ALJ215" s="13"/>
      <c r="ALK215" s="13"/>
      <c r="ALL215" s="13"/>
      <c r="ALM215" s="13"/>
      <c r="ALN215" s="13"/>
      <c r="ALO215" s="13"/>
      <c r="ALP215" s="13"/>
      <c r="ALQ215" s="13"/>
      <c r="ALR215" s="13"/>
      <c r="ALS215" s="13"/>
      <c r="ALT215" s="13"/>
      <c r="ALU215" s="13"/>
      <c r="ALV215" s="13"/>
      <c r="ALW215" s="13"/>
      <c r="ALX215" s="13"/>
      <c r="ALY215" s="13"/>
      <c r="ALZ215" s="13"/>
      <c r="AMA215" s="13"/>
      <c r="AMB215" s="13"/>
      <c r="AMC215" s="13"/>
      <c r="AMD215" s="13"/>
      <c r="AME215" s="13"/>
      <c r="AMF215" s="13"/>
      <c r="AMG215" s="13"/>
      <c r="AMH215" s="13"/>
      <c r="AMI215" s="13"/>
      <c r="AMJ215" s="13"/>
      <c r="AMK215" s="13"/>
      <c r="AML215" s="13"/>
      <c r="AMM215" s="13"/>
      <c r="AMN215" s="13"/>
      <c r="AMO215" s="13"/>
      <c r="AMP215" s="13"/>
      <c r="AMQ215" s="13"/>
      <c r="AMR215" s="13"/>
      <c r="AMS215" s="13"/>
      <c r="AMT215" s="13"/>
      <c r="AMU215" s="13"/>
      <c r="AMV215" s="13"/>
      <c r="AMW215" s="13"/>
      <c r="AMX215" s="13"/>
      <c r="AMY215" s="13"/>
      <c r="AMZ215" s="13"/>
      <c r="ANA215" s="13"/>
      <c r="ANB215" s="13"/>
      <c r="ANC215" s="13"/>
      <c r="AND215" s="13"/>
      <c r="ANE215" s="13"/>
      <c r="ANF215" s="13"/>
      <c r="ANG215" s="13"/>
      <c r="ANH215" s="13"/>
      <c r="ANI215" s="13"/>
      <c r="ANJ215" s="13"/>
      <c r="ANK215" s="13"/>
      <c r="ANL215" s="13"/>
      <c r="ANM215" s="13"/>
      <c r="ANN215" s="13"/>
      <c r="ANO215" s="13"/>
      <c r="ANP215" s="13"/>
      <c r="ANQ215" s="13"/>
      <c r="ANR215" s="13"/>
      <c r="ANS215" s="13"/>
      <c r="ANT215" s="13"/>
      <c r="ANU215" s="13"/>
      <c r="ANV215" s="13"/>
      <c r="ANW215" s="13"/>
      <c r="ANX215" s="13"/>
      <c r="ANY215" s="13"/>
      <c r="ANZ215" s="13"/>
      <c r="AOA215" s="13"/>
      <c r="AOB215" s="13"/>
      <c r="AOC215" s="13"/>
      <c r="AOD215" s="13"/>
      <c r="AOE215" s="13"/>
      <c r="AOF215" s="13"/>
      <c r="AOG215" s="13"/>
      <c r="AOH215" s="13"/>
      <c r="AOI215" s="13"/>
      <c r="AOJ215" s="13"/>
      <c r="AOK215" s="13"/>
      <c r="AOL215" s="13"/>
      <c r="AOM215" s="13"/>
      <c r="AON215" s="13"/>
      <c r="AOO215" s="13"/>
      <c r="AOP215" s="13"/>
      <c r="AOQ215" s="13"/>
      <c r="AOR215" s="13"/>
      <c r="AOS215" s="13"/>
      <c r="AOT215" s="13"/>
      <c r="AOU215" s="13"/>
      <c r="AOV215" s="13"/>
      <c r="AOW215" s="13"/>
      <c r="AOX215" s="13"/>
      <c r="AOY215" s="13"/>
      <c r="AOZ215" s="13"/>
      <c r="APA215" s="13"/>
      <c r="APB215" s="13"/>
      <c r="APC215" s="13"/>
      <c r="APD215" s="13"/>
      <c r="APE215" s="13"/>
      <c r="APF215" s="13"/>
      <c r="APG215" s="13"/>
      <c r="APH215" s="13"/>
      <c r="API215" s="13"/>
      <c r="APJ215" s="13"/>
      <c r="APK215" s="13"/>
      <c r="APL215" s="13"/>
      <c r="APM215" s="13"/>
      <c r="APN215" s="13"/>
      <c r="APO215" s="13"/>
      <c r="APP215" s="13"/>
      <c r="APQ215" s="13"/>
      <c r="APR215" s="13"/>
      <c r="APS215" s="13"/>
      <c r="APT215" s="13"/>
      <c r="APU215" s="13"/>
      <c r="APV215" s="13"/>
      <c r="APW215" s="13"/>
      <c r="APX215" s="13"/>
      <c r="APY215" s="13"/>
      <c r="APZ215" s="13"/>
      <c r="AQA215" s="13"/>
      <c r="AQB215" s="13"/>
      <c r="AQC215" s="13"/>
      <c r="AQD215" s="13"/>
      <c r="AQE215" s="13"/>
      <c r="AQF215" s="13"/>
      <c r="AQG215" s="13"/>
      <c r="AQH215" s="13"/>
      <c r="AQI215" s="13"/>
      <c r="AQJ215" s="13"/>
      <c r="AQK215" s="13"/>
      <c r="AQL215" s="13"/>
      <c r="AQM215" s="13"/>
      <c r="AQN215" s="13"/>
      <c r="AQO215" s="13"/>
      <c r="AQP215" s="13"/>
      <c r="AQQ215" s="13"/>
      <c r="AQR215" s="13"/>
      <c r="AQS215" s="13"/>
      <c r="AQT215" s="13"/>
      <c r="AQU215" s="13"/>
      <c r="AQV215" s="13"/>
      <c r="AQW215" s="13"/>
      <c r="AQX215" s="13"/>
      <c r="AQY215" s="13"/>
      <c r="AQZ215" s="13"/>
      <c r="ARA215" s="13"/>
      <c r="ARB215" s="13"/>
      <c r="ARC215" s="13"/>
      <c r="ARD215" s="13"/>
      <c r="ARE215" s="13"/>
      <c r="ARF215" s="13"/>
      <c r="ARG215" s="13"/>
      <c r="ARH215" s="13"/>
      <c r="ARI215" s="13"/>
      <c r="ARJ215" s="13"/>
      <c r="ARK215" s="13"/>
      <c r="ARL215" s="13"/>
      <c r="ARM215" s="13"/>
      <c r="ARN215" s="13"/>
      <c r="ARO215" s="13"/>
      <c r="ARP215" s="13"/>
      <c r="ARQ215" s="13"/>
      <c r="ARR215" s="13"/>
      <c r="ARS215" s="13"/>
      <c r="ART215" s="13"/>
      <c r="ARU215" s="13"/>
      <c r="ARV215" s="13"/>
      <c r="ARW215" s="13"/>
      <c r="ARX215" s="13"/>
      <c r="ARY215" s="13"/>
      <c r="ARZ215" s="13"/>
      <c r="ASA215" s="13"/>
      <c r="ASB215" s="13"/>
      <c r="ASC215" s="13"/>
      <c r="ASD215" s="13"/>
      <c r="ASE215" s="13"/>
      <c r="ASF215" s="13"/>
      <c r="ASG215" s="13"/>
      <c r="ASH215" s="13"/>
      <c r="ASI215" s="13"/>
      <c r="ASJ215" s="13"/>
      <c r="ASK215" s="13"/>
      <c r="ASL215" s="13"/>
      <c r="ASM215" s="13"/>
      <c r="ASN215" s="13"/>
      <c r="ASO215" s="13"/>
      <c r="ASP215" s="13"/>
      <c r="ASQ215" s="13"/>
      <c r="ASR215" s="13"/>
      <c r="ASS215" s="13"/>
      <c r="AST215" s="13"/>
      <c r="ASU215" s="13"/>
      <c r="ASV215" s="13"/>
      <c r="ASW215" s="13"/>
      <c r="ASX215" s="13"/>
      <c r="ASY215" s="13"/>
      <c r="ASZ215" s="13"/>
      <c r="ATA215" s="13"/>
      <c r="ATB215" s="13"/>
      <c r="ATC215" s="13"/>
      <c r="ATD215" s="13"/>
      <c r="ATE215" s="13"/>
      <c r="ATF215" s="13"/>
      <c r="ATG215" s="13"/>
      <c r="ATH215" s="13"/>
      <c r="ATI215" s="13"/>
      <c r="ATJ215" s="13"/>
      <c r="ATK215" s="13"/>
      <c r="ATL215" s="13"/>
      <c r="ATM215" s="13"/>
      <c r="ATN215" s="13"/>
      <c r="ATO215" s="13"/>
      <c r="ATP215" s="13"/>
      <c r="ATQ215" s="13"/>
      <c r="ATR215" s="13"/>
      <c r="ATS215" s="13"/>
      <c r="ATT215" s="13"/>
      <c r="ATU215" s="13"/>
      <c r="ATV215" s="13"/>
      <c r="ATW215" s="13"/>
      <c r="ATX215" s="13"/>
      <c r="ATY215" s="13"/>
      <c r="ATZ215" s="13"/>
      <c r="AUA215" s="13"/>
      <c r="AUB215" s="13"/>
      <c r="AUC215" s="13"/>
      <c r="AUD215" s="13"/>
      <c r="AUE215" s="13"/>
      <c r="AUF215" s="13"/>
      <c r="AUG215" s="13"/>
      <c r="AUH215" s="13"/>
      <c r="AUI215" s="13"/>
      <c r="AUJ215" s="13"/>
      <c r="AUK215" s="13"/>
      <c r="AUL215" s="13"/>
      <c r="AUM215" s="13"/>
      <c r="AUN215" s="13"/>
      <c r="AUO215" s="13"/>
      <c r="AUP215" s="13"/>
      <c r="AUQ215" s="13"/>
      <c r="AUR215" s="13"/>
      <c r="AUS215" s="13"/>
      <c r="AUT215" s="13"/>
      <c r="AUU215" s="13"/>
      <c r="AUV215" s="13"/>
      <c r="AUW215" s="13"/>
      <c r="AUX215" s="13"/>
      <c r="AUY215" s="13"/>
      <c r="AUZ215" s="13"/>
      <c r="AVA215" s="13"/>
      <c r="AVB215" s="13"/>
      <c r="AVC215" s="13"/>
      <c r="AVD215" s="13"/>
      <c r="AVE215" s="13"/>
      <c r="AVF215" s="13"/>
      <c r="AVG215" s="13"/>
      <c r="AVH215" s="13"/>
      <c r="AVI215" s="13"/>
      <c r="AVJ215" s="13"/>
      <c r="AVK215" s="13"/>
      <c r="AVL215" s="13"/>
      <c r="AVM215" s="13"/>
      <c r="AVN215" s="13"/>
      <c r="AVO215" s="13"/>
      <c r="AVP215" s="13"/>
      <c r="AVQ215" s="13"/>
      <c r="AVR215" s="13"/>
      <c r="AVS215" s="13"/>
      <c r="AVT215" s="13"/>
      <c r="AVU215" s="13"/>
      <c r="AVV215" s="13"/>
      <c r="AVW215" s="13"/>
      <c r="AVX215" s="13"/>
      <c r="AVY215" s="13"/>
      <c r="AVZ215" s="13"/>
      <c r="AWA215" s="13"/>
      <c r="AWB215" s="13"/>
      <c r="AWC215" s="13"/>
      <c r="AWD215" s="13"/>
      <c r="AWE215" s="13"/>
      <c r="AWF215" s="13"/>
      <c r="AWG215" s="13"/>
      <c r="AWH215" s="13"/>
      <c r="AWI215" s="13"/>
      <c r="AWJ215" s="13"/>
      <c r="AWK215" s="13"/>
      <c r="AWL215" s="13"/>
      <c r="AWM215" s="13"/>
      <c r="AWN215" s="13"/>
      <c r="AWO215" s="13"/>
      <c r="AWP215" s="13"/>
      <c r="AWQ215" s="13"/>
      <c r="AWR215" s="13"/>
      <c r="AWS215" s="13"/>
      <c r="AWT215" s="13"/>
      <c r="AWU215" s="13"/>
      <c r="AWV215" s="13"/>
      <c r="AWW215" s="13"/>
      <c r="AWX215" s="13"/>
      <c r="AWY215" s="13"/>
      <c r="AWZ215" s="13"/>
      <c r="AXA215" s="13"/>
      <c r="AXB215" s="13"/>
      <c r="AXC215" s="13"/>
      <c r="AXD215" s="13"/>
      <c r="AXE215" s="13"/>
      <c r="AXF215" s="13"/>
      <c r="AXG215" s="13"/>
      <c r="AXH215" s="13"/>
      <c r="AXI215" s="13"/>
      <c r="AXJ215" s="13"/>
      <c r="AXK215" s="13"/>
      <c r="AXL215" s="13"/>
      <c r="AXM215" s="13"/>
      <c r="AXN215" s="13"/>
      <c r="AXO215" s="13"/>
      <c r="AXP215" s="13"/>
      <c r="AXQ215" s="13"/>
      <c r="AXR215" s="13"/>
      <c r="AXS215" s="13"/>
      <c r="AXT215" s="13"/>
      <c r="AXU215" s="13"/>
      <c r="AXV215" s="13"/>
      <c r="AXW215" s="13"/>
      <c r="AXX215" s="13"/>
      <c r="AXY215" s="13"/>
      <c r="AXZ215" s="13"/>
      <c r="AYA215" s="13"/>
      <c r="AYB215" s="13"/>
      <c r="AYC215" s="13"/>
      <c r="AYD215" s="13"/>
      <c r="AYE215" s="13"/>
      <c r="AYF215" s="13"/>
      <c r="AYG215" s="13"/>
      <c r="AYH215" s="13"/>
      <c r="AYI215" s="13"/>
      <c r="AYJ215" s="13"/>
      <c r="AYK215" s="13"/>
      <c r="AYL215" s="13"/>
      <c r="AYM215" s="13"/>
      <c r="AYN215" s="13"/>
      <c r="AYO215" s="13"/>
      <c r="AYP215" s="13"/>
      <c r="AYQ215" s="13"/>
      <c r="AYR215" s="13"/>
      <c r="AYS215" s="13"/>
      <c r="AYT215" s="13"/>
      <c r="AYU215" s="13"/>
      <c r="AYV215" s="13"/>
      <c r="AYW215" s="13"/>
      <c r="AYX215" s="13"/>
      <c r="AYY215" s="13"/>
      <c r="AYZ215" s="13"/>
      <c r="AZA215" s="13"/>
      <c r="AZB215" s="13"/>
      <c r="AZC215" s="13"/>
      <c r="AZD215" s="13"/>
      <c r="AZE215" s="13"/>
      <c r="AZF215" s="13"/>
      <c r="AZG215" s="13"/>
      <c r="AZH215" s="13"/>
      <c r="AZI215" s="13"/>
      <c r="AZJ215" s="13"/>
      <c r="AZK215" s="13"/>
      <c r="AZL215" s="13"/>
      <c r="AZM215" s="13"/>
      <c r="AZN215" s="13"/>
      <c r="AZO215" s="13"/>
      <c r="AZP215" s="13"/>
      <c r="AZQ215" s="13"/>
      <c r="AZR215" s="13"/>
      <c r="AZS215" s="13"/>
      <c r="AZT215" s="13"/>
      <c r="AZU215" s="13"/>
      <c r="AZV215" s="13"/>
      <c r="AZW215" s="13"/>
      <c r="AZX215" s="13"/>
      <c r="AZY215" s="13"/>
      <c r="AZZ215" s="13"/>
      <c r="BAA215" s="13"/>
      <c r="BAB215" s="13"/>
      <c r="BAC215" s="13"/>
      <c r="BAD215" s="13"/>
      <c r="BAE215" s="13"/>
      <c r="BAF215" s="13"/>
      <c r="BAG215" s="13"/>
      <c r="BAH215" s="13"/>
      <c r="BAI215" s="13"/>
      <c r="BAJ215" s="13"/>
      <c r="BAK215" s="13"/>
      <c r="BAL215" s="13"/>
      <c r="BAM215" s="13"/>
      <c r="BAN215" s="13"/>
      <c r="BAO215" s="13"/>
      <c r="BAP215" s="13"/>
      <c r="BAQ215" s="13"/>
      <c r="BAR215" s="13"/>
      <c r="BAS215" s="13"/>
      <c r="BAT215" s="13"/>
      <c r="BAU215" s="13"/>
      <c r="BAV215" s="13"/>
      <c r="BAW215" s="13"/>
      <c r="BAX215" s="13"/>
      <c r="BAY215" s="13"/>
      <c r="BAZ215" s="13"/>
      <c r="BBA215" s="13"/>
      <c r="BBB215" s="13"/>
      <c r="BBC215" s="13"/>
      <c r="BBD215" s="13"/>
      <c r="BBE215" s="13"/>
      <c r="BBF215" s="13"/>
      <c r="BBG215" s="13"/>
      <c r="BBH215" s="13"/>
      <c r="BBI215" s="13"/>
      <c r="BBJ215" s="13"/>
      <c r="BBK215" s="13"/>
      <c r="BBL215" s="13"/>
      <c r="BBM215" s="13"/>
      <c r="BBN215" s="13"/>
      <c r="BBO215" s="13"/>
      <c r="BBP215" s="13"/>
      <c r="BBQ215" s="13"/>
      <c r="BBR215" s="13"/>
      <c r="BBS215" s="13"/>
      <c r="BBT215" s="13"/>
      <c r="BBU215" s="13"/>
      <c r="BBV215" s="13"/>
      <c r="BBW215" s="13"/>
      <c r="BBX215" s="13"/>
      <c r="BBY215" s="13"/>
      <c r="BBZ215" s="13"/>
      <c r="BCA215" s="13"/>
      <c r="BCB215" s="13"/>
      <c r="BCC215" s="13"/>
      <c r="BCD215" s="13"/>
      <c r="BCE215" s="13"/>
      <c r="BCF215" s="13"/>
      <c r="BCG215" s="13"/>
      <c r="BCH215" s="13"/>
      <c r="BCI215" s="13"/>
      <c r="BCJ215" s="13"/>
      <c r="BCK215" s="13"/>
      <c r="BCL215" s="13"/>
      <c r="BCM215" s="13"/>
      <c r="BCN215" s="13"/>
      <c r="BCO215" s="13"/>
      <c r="BCP215" s="13"/>
      <c r="BCQ215" s="13"/>
      <c r="BCR215" s="13"/>
      <c r="BCS215" s="13"/>
      <c r="BCT215" s="13"/>
      <c r="BCU215" s="13"/>
      <c r="BCV215" s="13"/>
      <c r="BCW215" s="13"/>
      <c r="BCX215" s="13"/>
      <c r="BCY215" s="13"/>
      <c r="BCZ215" s="13"/>
      <c r="BDA215" s="13"/>
      <c r="BDB215" s="13"/>
      <c r="BDC215" s="13"/>
      <c r="BDD215" s="13"/>
      <c r="BDE215" s="13"/>
      <c r="BDF215" s="13"/>
      <c r="BDG215" s="13"/>
      <c r="BDH215" s="13"/>
      <c r="BDI215" s="13"/>
      <c r="BDJ215" s="13"/>
      <c r="BDK215" s="13"/>
      <c r="BDL215" s="13"/>
      <c r="BDM215" s="13"/>
      <c r="BDN215" s="13"/>
      <c r="BDO215" s="13"/>
      <c r="BDP215" s="13"/>
      <c r="BDQ215" s="13"/>
      <c r="BDR215" s="13"/>
      <c r="BDS215" s="13"/>
      <c r="BDT215" s="13"/>
      <c r="BDU215" s="13"/>
      <c r="BDV215" s="13"/>
      <c r="BDW215" s="13"/>
      <c r="BDX215" s="13"/>
      <c r="BDY215" s="13"/>
      <c r="BDZ215" s="13"/>
      <c r="BEA215" s="13"/>
      <c r="BEB215" s="13"/>
      <c r="BEC215" s="13"/>
      <c r="BED215" s="13"/>
      <c r="BEE215" s="13"/>
      <c r="BEF215" s="13"/>
      <c r="BEG215" s="13"/>
      <c r="BEH215" s="13"/>
      <c r="BEI215" s="13"/>
      <c r="BEJ215" s="13"/>
      <c r="BEK215" s="13"/>
      <c r="BEL215" s="13"/>
      <c r="BEM215" s="13"/>
      <c r="BEN215" s="13"/>
      <c r="BEO215" s="13"/>
      <c r="BEP215" s="13"/>
      <c r="BEQ215" s="13"/>
      <c r="BER215" s="13"/>
      <c r="BES215" s="13"/>
      <c r="BET215" s="13"/>
      <c r="BEU215" s="13"/>
      <c r="BEV215" s="13"/>
      <c r="BEW215" s="13"/>
      <c r="BEX215" s="13"/>
      <c r="BEY215" s="13"/>
      <c r="BEZ215" s="13"/>
      <c r="BFA215" s="13"/>
      <c r="BFB215" s="13"/>
      <c r="BFC215" s="13"/>
      <c r="BFD215" s="13"/>
      <c r="BFE215" s="13"/>
      <c r="BFF215" s="13"/>
      <c r="BFG215" s="13"/>
      <c r="BFH215" s="13"/>
      <c r="BFI215" s="13"/>
      <c r="BFJ215" s="13"/>
      <c r="BFK215" s="13"/>
      <c r="BFL215" s="13"/>
      <c r="BFM215" s="13"/>
      <c r="BFN215" s="13"/>
      <c r="BFO215" s="13"/>
      <c r="BFP215" s="13"/>
      <c r="BFQ215" s="13"/>
      <c r="BFR215" s="13"/>
      <c r="BFS215" s="13"/>
      <c r="BFT215" s="13"/>
      <c r="BFU215" s="13"/>
      <c r="BFV215" s="13"/>
      <c r="BFW215" s="13"/>
      <c r="BFX215" s="13"/>
      <c r="BFY215" s="13"/>
      <c r="BFZ215" s="13"/>
      <c r="BGA215" s="13"/>
      <c r="BGB215" s="13"/>
      <c r="BGC215" s="13"/>
      <c r="BGD215" s="13"/>
      <c r="BGE215" s="13"/>
      <c r="BGF215" s="13"/>
      <c r="BGG215" s="13"/>
      <c r="BGH215" s="13"/>
      <c r="BGI215" s="13"/>
      <c r="BGJ215" s="13"/>
      <c r="BGK215" s="13"/>
      <c r="BGL215" s="13"/>
      <c r="BGM215" s="13"/>
      <c r="BGN215" s="13"/>
      <c r="BGO215" s="13"/>
      <c r="BGP215" s="13"/>
      <c r="BGQ215" s="13"/>
      <c r="BGR215" s="13"/>
      <c r="BGS215" s="13"/>
      <c r="BGT215" s="13"/>
      <c r="BGU215" s="13"/>
      <c r="BGV215" s="13"/>
      <c r="BGW215" s="13"/>
      <c r="BGX215" s="13"/>
      <c r="BGY215" s="13"/>
      <c r="BGZ215" s="13"/>
      <c r="BHA215" s="13"/>
      <c r="BHB215" s="13"/>
      <c r="BHC215" s="13"/>
      <c r="BHD215" s="13"/>
      <c r="BHE215" s="13"/>
      <c r="BHF215" s="13"/>
      <c r="BHG215" s="13"/>
      <c r="BHH215" s="13"/>
      <c r="BHI215" s="13"/>
      <c r="BHJ215" s="13"/>
      <c r="BHK215" s="13"/>
      <c r="BHL215" s="13"/>
      <c r="BHM215" s="13"/>
      <c r="BHN215" s="13"/>
      <c r="BHO215" s="13"/>
      <c r="BHP215" s="13"/>
      <c r="BHQ215" s="13"/>
      <c r="BHR215" s="13"/>
      <c r="BHS215" s="13"/>
      <c r="BHT215" s="13"/>
      <c r="BHU215" s="13"/>
      <c r="BHV215" s="13"/>
      <c r="BHW215" s="13"/>
      <c r="BHX215" s="13"/>
      <c r="BHY215" s="13"/>
      <c r="BHZ215" s="13"/>
      <c r="BIA215" s="13"/>
      <c r="BIB215" s="13"/>
      <c r="BIC215" s="13"/>
      <c r="BID215" s="13"/>
      <c r="BIE215" s="13"/>
      <c r="BIF215" s="13"/>
      <c r="BIG215" s="13"/>
      <c r="BIH215" s="13"/>
      <c r="BII215" s="13"/>
      <c r="BIJ215" s="13"/>
      <c r="BIK215" s="13"/>
      <c r="BIL215" s="13"/>
      <c r="BIM215" s="13"/>
      <c r="BIN215" s="13"/>
      <c r="BIO215" s="13"/>
      <c r="BIP215" s="13"/>
      <c r="BIQ215" s="13"/>
      <c r="BIR215" s="13"/>
      <c r="BIS215" s="13"/>
      <c r="BIT215" s="13"/>
      <c r="BIU215" s="13"/>
      <c r="BIV215" s="13"/>
      <c r="BIW215" s="13"/>
      <c r="BIX215" s="13"/>
      <c r="BIY215" s="13"/>
      <c r="BIZ215" s="13"/>
      <c r="BJA215" s="13"/>
      <c r="BJB215" s="13"/>
      <c r="BJC215" s="13"/>
      <c r="BJD215" s="13"/>
      <c r="BJE215" s="13"/>
      <c r="BJF215" s="13"/>
      <c r="BJG215" s="13"/>
      <c r="BJH215" s="13"/>
      <c r="BJI215" s="13"/>
      <c r="BJJ215" s="13"/>
      <c r="BJK215" s="13"/>
      <c r="BJL215" s="13"/>
      <c r="BJM215" s="13"/>
      <c r="BJN215" s="13"/>
      <c r="BJO215" s="13"/>
      <c r="BJP215" s="13"/>
      <c r="BJQ215" s="13"/>
      <c r="BJR215" s="13"/>
      <c r="BJS215" s="13"/>
      <c r="BJT215" s="13"/>
      <c r="BJU215" s="13"/>
      <c r="BJV215" s="13"/>
      <c r="BJW215" s="13"/>
      <c r="BJX215" s="13"/>
      <c r="BJY215" s="13"/>
      <c r="BJZ215" s="13"/>
      <c r="BKA215" s="13"/>
      <c r="BKB215" s="13"/>
      <c r="BKC215" s="13"/>
      <c r="BKD215" s="13"/>
      <c r="BKE215" s="13"/>
      <c r="BKF215" s="13"/>
      <c r="BKG215" s="13"/>
      <c r="BKH215" s="13"/>
      <c r="BKI215" s="13"/>
      <c r="BKJ215" s="13"/>
      <c r="BKK215" s="13"/>
      <c r="BKL215" s="13"/>
      <c r="BKM215" s="13"/>
      <c r="BKN215" s="13"/>
      <c r="BKO215" s="13"/>
      <c r="BKP215" s="13"/>
      <c r="BKQ215" s="13"/>
      <c r="BKR215" s="13"/>
      <c r="BKS215" s="13"/>
      <c r="BKT215" s="13"/>
      <c r="BKU215" s="13"/>
      <c r="BKV215" s="13"/>
      <c r="BKW215" s="13"/>
      <c r="BKX215" s="13"/>
      <c r="BKY215" s="13"/>
      <c r="BKZ215" s="13"/>
      <c r="BLA215" s="13"/>
      <c r="BLB215" s="13"/>
      <c r="BLC215" s="13"/>
      <c r="BLD215" s="13"/>
      <c r="BLE215" s="13"/>
      <c r="BLF215" s="13"/>
      <c r="BLG215" s="13"/>
      <c r="BLH215" s="13"/>
      <c r="BLI215" s="13"/>
      <c r="BLJ215" s="13"/>
      <c r="BLK215" s="13"/>
      <c r="BLL215" s="13"/>
      <c r="BLM215" s="13"/>
      <c r="BLN215" s="13"/>
      <c r="BLO215" s="13"/>
      <c r="BLP215" s="13"/>
      <c r="BLQ215" s="13"/>
      <c r="BLR215" s="13"/>
      <c r="BLS215" s="13"/>
      <c r="BLT215" s="13"/>
      <c r="BLU215" s="13"/>
      <c r="BLV215" s="13"/>
      <c r="BLW215" s="13"/>
      <c r="BLX215" s="13"/>
      <c r="BLY215" s="13"/>
      <c r="BLZ215" s="13"/>
      <c r="BMA215" s="13"/>
      <c r="BMB215" s="13"/>
      <c r="BMC215" s="13"/>
      <c r="BMD215" s="13"/>
      <c r="BME215" s="13"/>
      <c r="BMF215" s="13"/>
      <c r="BMG215" s="13"/>
      <c r="BMH215" s="13"/>
      <c r="BMI215" s="13"/>
      <c r="BMJ215" s="13"/>
      <c r="BMK215" s="13"/>
      <c r="BML215" s="13"/>
      <c r="BMM215" s="13"/>
      <c r="BMN215" s="13"/>
      <c r="BMO215" s="13"/>
      <c r="BMP215" s="13"/>
      <c r="BMQ215" s="13"/>
      <c r="BMR215" s="13"/>
      <c r="BMS215" s="13"/>
      <c r="BMT215" s="13"/>
      <c r="BMU215" s="13"/>
      <c r="BMV215" s="13"/>
      <c r="BMW215" s="13"/>
      <c r="BMX215" s="13"/>
      <c r="BMY215" s="13"/>
      <c r="BMZ215" s="13"/>
      <c r="BNA215" s="13"/>
      <c r="BNB215" s="13"/>
      <c r="BNC215" s="13"/>
      <c r="BND215" s="13"/>
      <c r="BNE215" s="13"/>
      <c r="BNF215" s="13"/>
      <c r="BNG215" s="13"/>
      <c r="BNH215" s="13"/>
      <c r="BNI215" s="13"/>
      <c r="BNJ215" s="13"/>
      <c r="BNK215" s="13"/>
      <c r="BNL215" s="13"/>
      <c r="BNM215" s="13"/>
      <c r="BNN215" s="13"/>
      <c r="BNO215" s="13"/>
      <c r="BNP215" s="13"/>
      <c r="BNQ215" s="13"/>
      <c r="BNR215" s="13"/>
      <c r="BNS215" s="13"/>
      <c r="BNT215" s="13"/>
      <c r="BNU215" s="13"/>
      <c r="BNV215" s="13"/>
      <c r="BNW215" s="13"/>
      <c r="BNX215" s="13"/>
      <c r="BNY215" s="13"/>
      <c r="BNZ215" s="13"/>
      <c r="BOA215" s="13"/>
      <c r="BOB215" s="13"/>
      <c r="BOC215" s="13"/>
      <c r="BOD215" s="13"/>
      <c r="BOE215" s="13"/>
      <c r="BOF215" s="13"/>
      <c r="BOG215" s="13"/>
      <c r="BOH215" s="13"/>
      <c r="BOI215" s="13"/>
      <c r="BOJ215" s="13"/>
      <c r="BOK215" s="13"/>
      <c r="BOL215" s="13"/>
      <c r="BOM215" s="13"/>
      <c r="BON215" s="13"/>
      <c r="BOO215" s="13"/>
      <c r="BOP215" s="13"/>
      <c r="BOQ215" s="13"/>
      <c r="BOR215" s="13"/>
      <c r="BOS215" s="13"/>
      <c r="BOT215" s="13"/>
      <c r="BOU215" s="13"/>
      <c r="BOV215" s="13"/>
      <c r="BOW215" s="13"/>
      <c r="BOX215" s="13"/>
      <c r="BOY215" s="13"/>
      <c r="BOZ215" s="13"/>
      <c r="BPA215" s="13"/>
      <c r="BPB215" s="13"/>
      <c r="BPC215" s="13"/>
      <c r="BPD215" s="13"/>
      <c r="BPE215" s="13"/>
      <c r="BPF215" s="13"/>
      <c r="BPG215" s="13"/>
      <c r="BPH215" s="13"/>
      <c r="BPI215" s="13"/>
      <c r="BPJ215" s="13"/>
      <c r="BPK215" s="13"/>
      <c r="BPL215" s="13"/>
      <c r="BPM215" s="13"/>
      <c r="BPN215" s="13"/>
      <c r="BPO215" s="13"/>
      <c r="BPP215" s="13"/>
      <c r="BPQ215" s="13"/>
      <c r="BPR215" s="13"/>
      <c r="BPS215" s="13"/>
      <c r="BPT215" s="13"/>
      <c r="BPU215" s="13"/>
      <c r="BPV215" s="13"/>
      <c r="BPW215" s="13"/>
      <c r="BPX215" s="13"/>
      <c r="BPY215" s="13"/>
      <c r="BPZ215" s="13"/>
      <c r="BQA215" s="13"/>
      <c r="BQB215" s="13"/>
      <c r="BQC215" s="13"/>
      <c r="BQD215" s="13"/>
      <c r="BQE215" s="13"/>
      <c r="BQF215" s="13"/>
      <c r="BQG215" s="13"/>
      <c r="BQH215" s="13"/>
      <c r="BQI215" s="13"/>
      <c r="BQJ215" s="13"/>
      <c r="BQK215" s="13"/>
      <c r="BQL215" s="13"/>
      <c r="BQM215" s="13"/>
      <c r="BQN215" s="13"/>
      <c r="BQO215" s="13"/>
      <c r="BQP215" s="13"/>
      <c r="BQQ215" s="13"/>
      <c r="BQR215" s="13"/>
      <c r="BQS215" s="13"/>
      <c r="BQT215" s="13"/>
      <c r="BQU215" s="13"/>
      <c r="BQV215" s="13"/>
      <c r="BQW215" s="13"/>
      <c r="BQX215" s="13"/>
      <c r="BQY215" s="13"/>
      <c r="BQZ215" s="13"/>
      <c r="BRA215" s="13"/>
      <c r="BRB215" s="13"/>
      <c r="BRC215" s="13"/>
      <c r="BRD215" s="13"/>
      <c r="BRE215" s="13"/>
      <c r="BRF215" s="13"/>
      <c r="BRG215" s="13"/>
      <c r="BRH215" s="13"/>
      <c r="BRI215" s="13"/>
      <c r="BRJ215" s="13"/>
      <c r="BRK215" s="13"/>
      <c r="BRL215" s="13"/>
      <c r="BRM215" s="13"/>
      <c r="BRN215" s="13"/>
      <c r="BRO215" s="13"/>
      <c r="BRP215" s="13"/>
      <c r="BRQ215" s="13"/>
      <c r="BRR215" s="13"/>
      <c r="BRS215" s="13"/>
      <c r="BRT215" s="13"/>
      <c r="BRU215" s="13"/>
      <c r="BRV215" s="13"/>
      <c r="BRW215" s="13"/>
      <c r="BRX215" s="13"/>
      <c r="BRY215" s="13"/>
      <c r="BRZ215" s="13"/>
      <c r="BSA215" s="13"/>
      <c r="BSB215" s="13"/>
      <c r="BSC215" s="13"/>
      <c r="BSD215" s="13"/>
      <c r="BSE215" s="13"/>
      <c r="BSF215" s="13"/>
      <c r="BSG215" s="13"/>
      <c r="BSH215" s="13"/>
      <c r="BSI215" s="13"/>
      <c r="BSJ215" s="13"/>
      <c r="BSK215" s="13"/>
      <c r="BSL215" s="13"/>
      <c r="BSM215" s="13"/>
      <c r="BSN215" s="13"/>
      <c r="BSO215" s="13"/>
      <c r="BSP215" s="13"/>
      <c r="BSQ215" s="13"/>
      <c r="BSR215" s="13"/>
      <c r="BSS215" s="13"/>
      <c r="BST215" s="13"/>
      <c r="BSU215" s="13"/>
      <c r="BSV215" s="13"/>
      <c r="BSW215" s="13"/>
      <c r="BSX215" s="13"/>
      <c r="BSY215" s="13"/>
      <c r="BSZ215" s="13"/>
      <c r="BTA215" s="13"/>
      <c r="BTB215" s="13"/>
      <c r="BTC215" s="13"/>
      <c r="BTD215" s="13"/>
      <c r="BTE215" s="13"/>
      <c r="BTF215" s="13"/>
      <c r="BTG215" s="13"/>
      <c r="BTH215" s="13"/>
      <c r="BTI215" s="13"/>
      <c r="BTJ215" s="13"/>
      <c r="BTK215" s="13"/>
      <c r="BTL215" s="13"/>
      <c r="BTM215" s="13"/>
      <c r="BTN215" s="13"/>
      <c r="BTO215" s="13"/>
      <c r="BTP215" s="13"/>
      <c r="BTQ215" s="13"/>
      <c r="BTR215" s="13"/>
      <c r="BTS215" s="13"/>
      <c r="BTT215" s="13"/>
      <c r="BTU215" s="13"/>
      <c r="BTV215" s="13"/>
      <c r="BTW215" s="13"/>
      <c r="BTX215" s="13"/>
      <c r="BTY215" s="13"/>
      <c r="BTZ215" s="13"/>
      <c r="BUA215" s="13"/>
      <c r="BUB215" s="13"/>
      <c r="BUC215" s="13"/>
      <c r="BUD215" s="13"/>
      <c r="BUE215" s="13"/>
      <c r="BUF215" s="13"/>
      <c r="BUG215" s="13"/>
      <c r="BUH215" s="13"/>
      <c r="BUI215" s="13"/>
      <c r="BUJ215" s="13"/>
      <c r="BUK215" s="13"/>
      <c r="BUL215" s="13"/>
      <c r="BUM215" s="13"/>
      <c r="BUN215" s="13"/>
      <c r="BUO215" s="13"/>
      <c r="BUP215" s="13"/>
      <c r="BUQ215" s="13"/>
      <c r="BUR215" s="13"/>
      <c r="BUS215" s="13"/>
      <c r="BUT215" s="13"/>
      <c r="BUU215" s="13"/>
      <c r="BUV215" s="13"/>
      <c r="BUW215" s="13"/>
      <c r="BUX215" s="13"/>
      <c r="BUY215" s="13"/>
      <c r="BUZ215" s="13"/>
      <c r="BVA215" s="13"/>
      <c r="BVB215" s="13"/>
      <c r="BVC215" s="13"/>
      <c r="BVD215" s="13"/>
      <c r="BVE215" s="13"/>
      <c r="BVF215" s="13"/>
      <c r="BVG215" s="13"/>
      <c r="BVH215" s="13"/>
      <c r="BVI215" s="13"/>
      <c r="BVJ215" s="13"/>
      <c r="BVK215" s="13"/>
      <c r="BVL215" s="13"/>
      <c r="BVM215" s="13"/>
      <c r="BVN215" s="13"/>
      <c r="BVO215" s="13"/>
      <c r="BVP215" s="13"/>
      <c r="BVQ215" s="13"/>
      <c r="BVR215" s="13"/>
      <c r="BVS215" s="13"/>
      <c r="BVT215" s="13"/>
      <c r="BVU215" s="13"/>
      <c r="BVV215" s="13"/>
      <c r="BVW215" s="13"/>
      <c r="BVX215" s="13"/>
      <c r="BVY215" s="13"/>
      <c r="BVZ215" s="13"/>
      <c r="BWA215" s="13"/>
      <c r="BWB215" s="13"/>
      <c r="BWC215" s="13"/>
      <c r="BWD215" s="13"/>
      <c r="BWE215" s="13"/>
      <c r="BWF215" s="13"/>
      <c r="BWG215" s="13"/>
      <c r="BWH215" s="13"/>
      <c r="BWI215" s="13"/>
      <c r="BWJ215" s="13"/>
      <c r="BWK215" s="13"/>
      <c r="BWL215" s="13"/>
      <c r="BWM215" s="13"/>
      <c r="BWN215" s="13"/>
      <c r="BWO215" s="13"/>
      <c r="BWP215" s="13"/>
      <c r="BWQ215" s="13"/>
      <c r="BWR215" s="13"/>
      <c r="BWS215" s="13"/>
      <c r="BWT215" s="13"/>
      <c r="BWU215" s="13"/>
      <c r="BWV215" s="13"/>
      <c r="BWW215" s="13"/>
      <c r="BWX215" s="13"/>
      <c r="BWY215" s="13"/>
      <c r="BWZ215" s="13"/>
      <c r="BXA215" s="13"/>
      <c r="BXB215" s="13"/>
      <c r="BXC215" s="13"/>
      <c r="BXD215" s="13"/>
      <c r="BXE215" s="13"/>
      <c r="BXF215" s="13"/>
      <c r="BXG215" s="13"/>
      <c r="BXH215" s="13"/>
      <c r="BXI215" s="13"/>
      <c r="BXJ215" s="13"/>
      <c r="BXK215" s="13"/>
      <c r="BXL215" s="13"/>
      <c r="BXM215" s="13"/>
      <c r="BXN215" s="13"/>
      <c r="BXO215" s="13"/>
      <c r="BXP215" s="13"/>
      <c r="BXQ215" s="13"/>
      <c r="BXR215" s="13"/>
      <c r="BXS215" s="13"/>
      <c r="BXT215" s="13"/>
      <c r="BXU215" s="13"/>
      <c r="BXV215" s="13"/>
      <c r="BXW215" s="13"/>
      <c r="BXX215" s="13"/>
      <c r="BXY215" s="13"/>
      <c r="BXZ215" s="13"/>
      <c r="BYA215" s="13"/>
      <c r="BYB215" s="13"/>
      <c r="BYC215" s="13"/>
      <c r="BYD215" s="13"/>
      <c r="BYE215" s="13"/>
      <c r="BYF215" s="13"/>
      <c r="BYG215" s="13"/>
      <c r="BYH215" s="13"/>
      <c r="BYI215" s="13"/>
      <c r="BYJ215" s="13"/>
      <c r="BYK215" s="13"/>
      <c r="BYL215" s="13"/>
      <c r="BYM215" s="13"/>
      <c r="BYN215" s="13"/>
      <c r="BYO215" s="13"/>
      <c r="BYP215" s="13"/>
      <c r="BYQ215" s="13"/>
      <c r="BYR215" s="13"/>
      <c r="BYS215" s="13"/>
      <c r="BYT215" s="13"/>
      <c r="BYU215" s="13"/>
      <c r="BYV215" s="13"/>
      <c r="BYW215" s="13"/>
      <c r="BYX215" s="13"/>
      <c r="BYY215" s="13"/>
      <c r="BYZ215" s="13"/>
      <c r="BZA215" s="13"/>
      <c r="BZB215" s="13"/>
      <c r="BZC215" s="13"/>
      <c r="BZD215" s="13"/>
      <c r="BZE215" s="13"/>
      <c r="BZF215" s="13"/>
      <c r="BZG215" s="13"/>
      <c r="BZH215" s="13"/>
      <c r="BZI215" s="13"/>
      <c r="BZJ215" s="13"/>
      <c r="BZK215" s="13"/>
      <c r="BZL215" s="13"/>
      <c r="BZM215" s="13"/>
      <c r="BZN215" s="13"/>
      <c r="BZO215" s="13"/>
      <c r="BZP215" s="13"/>
      <c r="BZQ215" s="13"/>
      <c r="BZR215" s="13"/>
      <c r="BZS215" s="13"/>
      <c r="BZT215" s="13"/>
      <c r="BZU215" s="13"/>
      <c r="BZV215" s="13"/>
      <c r="BZW215" s="13"/>
      <c r="BZX215" s="13"/>
      <c r="BZY215" s="13"/>
      <c r="BZZ215" s="13"/>
      <c r="CAA215" s="13"/>
      <c r="CAB215" s="13"/>
      <c r="CAC215" s="13"/>
      <c r="CAD215" s="13"/>
      <c r="CAE215" s="13"/>
      <c r="CAF215" s="13"/>
      <c r="CAG215" s="13"/>
      <c r="CAH215" s="13"/>
      <c r="CAI215" s="13"/>
      <c r="CAJ215" s="13"/>
      <c r="CAK215" s="13"/>
      <c r="CAL215" s="13"/>
      <c r="CAM215" s="13"/>
      <c r="CAN215" s="13"/>
      <c r="CAO215" s="13"/>
      <c r="CAP215" s="13"/>
      <c r="CAQ215" s="13"/>
      <c r="CAR215" s="13"/>
      <c r="CAS215" s="13"/>
      <c r="CAT215" s="13"/>
      <c r="CAU215" s="13"/>
      <c r="CAV215" s="13"/>
      <c r="CAW215" s="13"/>
      <c r="CAX215" s="13"/>
      <c r="CAY215" s="13"/>
      <c r="CAZ215" s="13"/>
      <c r="CBA215" s="13"/>
      <c r="CBB215" s="13"/>
      <c r="CBC215" s="13"/>
      <c r="CBD215" s="13"/>
      <c r="CBE215" s="13"/>
      <c r="CBF215" s="13"/>
      <c r="CBG215" s="13"/>
      <c r="CBH215" s="13"/>
      <c r="CBI215" s="13"/>
      <c r="CBJ215" s="13"/>
      <c r="CBK215" s="13"/>
      <c r="CBL215" s="13"/>
      <c r="CBM215" s="13"/>
      <c r="CBN215" s="13"/>
      <c r="CBO215" s="13"/>
      <c r="CBP215" s="13"/>
      <c r="CBQ215" s="13"/>
      <c r="CBR215" s="13"/>
      <c r="CBS215" s="13"/>
      <c r="CBT215" s="13"/>
      <c r="CBU215" s="13"/>
      <c r="CBV215" s="13"/>
      <c r="CBW215" s="13"/>
      <c r="CBX215" s="13"/>
      <c r="CBY215" s="13"/>
      <c r="CBZ215" s="13"/>
      <c r="CCA215" s="13"/>
      <c r="CCB215" s="13"/>
      <c r="CCC215" s="13"/>
      <c r="CCD215" s="13"/>
      <c r="CCE215" s="13"/>
      <c r="CCF215" s="13"/>
      <c r="CCG215" s="13"/>
      <c r="CCH215" s="13"/>
      <c r="CCI215" s="13"/>
      <c r="CCJ215" s="13"/>
      <c r="CCK215" s="13"/>
      <c r="CCL215" s="13"/>
      <c r="CCM215" s="13"/>
      <c r="CCN215" s="13"/>
      <c r="CCO215" s="13"/>
      <c r="CCP215" s="13"/>
      <c r="CCQ215" s="13"/>
      <c r="CCR215" s="13"/>
      <c r="CCS215" s="13"/>
      <c r="CCT215" s="13"/>
      <c r="CCU215" s="13"/>
      <c r="CCV215" s="13"/>
      <c r="CCW215" s="13"/>
      <c r="CCX215" s="13"/>
      <c r="CCY215" s="13"/>
      <c r="CCZ215" s="13"/>
      <c r="CDA215" s="13"/>
      <c r="CDB215" s="13"/>
      <c r="CDC215" s="13"/>
      <c r="CDD215" s="13"/>
      <c r="CDE215" s="13"/>
      <c r="CDF215" s="13"/>
      <c r="CDG215" s="13"/>
      <c r="CDH215" s="13"/>
      <c r="CDI215" s="13"/>
      <c r="CDJ215" s="13"/>
      <c r="CDK215" s="13"/>
      <c r="CDL215" s="13"/>
      <c r="CDM215" s="13"/>
      <c r="CDN215" s="13"/>
      <c r="CDO215" s="13"/>
      <c r="CDP215" s="13"/>
      <c r="CDQ215" s="13"/>
      <c r="CDR215" s="13"/>
      <c r="CDS215" s="13"/>
      <c r="CDT215" s="13"/>
      <c r="CDU215" s="13"/>
      <c r="CDV215" s="13"/>
      <c r="CDW215" s="13"/>
      <c r="CDX215" s="13"/>
      <c r="CDY215" s="13"/>
      <c r="CDZ215" s="13"/>
      <c r="CEA215" s="13"/>
      <c r="CEB215" s="13"/>
      <c r="CEC215" s="13"/>
      <c r="CED215" s="13"/>
      <c r="CEE215" s="13"/>
      <c r="CEF215" s="13"/>
      <c r="CEG215" s="13"/>
      <c r="CEH215" s="13"/>
      <c r="CEI215" s="13"/>
      <c r="CEJ215" s="13"/>
      <c r="CEK215" s="13"/>
      <c r="CEL215" s="13"/>
      <c r="CEM215" s="13"/>
      <c r="CEN215" s="13"/>
      <c r="CEO215" s="13"/>
      <c r="CEP215" s="13"/>
      <c r="CEQ215" s="13"/>
      <c r="CER215" s="13"/>
      <c r="CES215" s="13"/>
      <c r="CET215" s="13"/>
      <c r="CEU215" s="13"/>
      <c r="CEV215" s="13"/>
      <c r="CEW215" s="13"/>
      <c r="CEX215" s="13"/>
      <c r="CEY215" s="13"/>
      <c r="CEZ215" s="13"/>
      <c r="CFA215" s="13"/>
      <c r="CFB215" s="13"/>
      <c r="CFC215" s="13"/>
      <c r="CFD215" s="13"/>
      <c r="CFE215" s="13"/>
      <c r="CFF215" s="13"/>
      <c r="CFG215" s="13"/>
      <c r="CFH215" s="13"/>
      <c r="CFI215" s="13"/>
      <c r="CFJ215" s="13"/>
      <c r="CFK215" s="13"/>
      <c r="CFL215" s="13"/>
      <c r="CFM215" s="13"/>
      <c r="CFN215" s="13"/>
      <c r="CFO215" s="13"/>
      <c r="CFP215" s="13"/>
      <c r="CFQ215" s="13"/>
      <c r="CFR215" s="13"/>
      <c r="CFS215" s="13"/>
      <c r="CFT215" s="13"/>
      <c r="CFU215" s="13"/>
      <c r="CFV215" s="13"/>
      <c r="CFW215" s="13"/>
      <c r="CFX215" s="13"/>
      <c r="CFY215" s="13"/>
      <c r="CFZ215" s="13"/>
      <c r="CGA215" s="13"/>
      <c r="CGB215" s="13"/>
      <c r="CGC215" s="13"/>
      <c r="CGD215" s="13"/>
      <c r="CGE215" s="13"/>
      <c r="CGF215" s="13"/>
      <c r="CGG215" s="13"/>
      <c r="CGH215" s="13"/>
      <c r="CGI215" s="13"/>
      <c r="CGJ215" s="13"/>
      <c r="CGK215" s="13"/>
      <c r="CGL215" s="13"/>
      <c r="CGM215" s="13"/>
      <c r="CGN215" s="13"/>
      <c r="CGO215" s="13"/>
      <c r="CGP215" s="13"/>
      <c r="CGQ215" s="13"/>
      <c r="CGR215" s="13"/>
      <c r="CGS215" s="13"/>
      <c r="CGT215" s="13"/>
      <c r="CGU215" s="13"/>
      <c r="CGV215" s="13"/>
      <c r="CGW215" s="13"/>
      <c r="CGX215" s="13"/>
      <c r="CGY215" s="13"/>
      <c r="CGZ215" s="13"/>
      <c r="CHA215" s="13"/>
      <c r="CHB215" s="13"/>
      <c r="CHC215" s="13"/>
      <c r="CHD215" s="13"/>
      <c r="CHE215" s="13"/>
      <c r="CHF215" s="13"/>
      <c r="CHG215" s="13"/>
      <c r="CHH215" s="13"/>
      <c r="CHI215" s="13"/>
      <c r="CHJ215" s="13"/>
      <c r="CHK215" s="13"/>
      <c r="CHL215" s="13"/>
      <c r="CHM215" s="13"/>
      <c r="CHN215" s="13"/>
      <c r="CHO215" s="13"/>
      <c r="CHP215" s="13"/>
      <c r="CHQ215" s="13"/>
      <c r="CHR215" s="13"/>
      <c r="CHS215" s="13"/>
      <c r="CHT215" s="13"/>
      <c r="CHU215" s="13"/>
      <c r="CHV215" s="13"/>
      <c r="CHW215" s="13"/>
      <c r="CHX215" s="13"/>
      <c r="CHY215" s="13"/>
      <c r="CHZ215" s="13"/>
      <c r="CIA215" s="13"/>
      <c r="CIB215" s="13"/>
      <c r="CIC215" s="13"/>
      <c r="CID215" s="13"/>
      <c r="CIE215" s="13"/>
      <c r="CIF215" s="13"/>
      <c r="CIG215" s="13"/>
      <c r="CIH215" s="13"/>
      <c r="CII215" s="13"/>
      <c r="CIJ215" s="13"/>
      <c r="CIK215" s="13"/>
      <c r="CIL215" s="13"/>
      <c r="CIM215" s="13"/>
      <c r="CIN215" s="13"/>
      <c r="CIO215" s="13"/>
      <c r="CIP215" s="13"/>
      <c r="CIQ215" s="13"/>
      <c r="CIR215" s="13"/>
      <c r="CIS215" s="13"/>
      <c r="CIT215" s="13"/>
      <c r="CIU215" s="13"/>
      <c r="CIV215" s="13"/>
      <c r="CIW215" s="13"/>
      <c r="CIX215" s="13"/>
      <c r="CIY215" s="13"/>
      <c r="CIZ215" s="13"/>
      <c r="CJA215" s="13"/>
      <c r="CJB215" s="13"/>
      <c r="CJC215" s="13"/>
      <c r="CJD215" s="13"/>
      <c r="CJE215" s="13"/>
      <c r="CJF215" s="13"/>
      <c r="CJG215" s="13"/>
      <c r="CJH215" s="13"/>
      <c r="CJI215" s="13"/>
      <c r="CJJ215" s="13"/>
      <c r="CJK215" s="13"/>
      <c r="CJL215" s="13"/>
      <c r="CJM215" s="13"/>
      <c r="CJN215" s="13"/>
      <c r="CJO215" s="13"/>
      <c r="CJP215" s="13"/>
      <c r="CJQ215" s="13"/>
      <c r="CJR215" s="13"/>
      <c r="CJS215" s="13"/>
      <c r="CJT215" s="13"/>
      <c r="CJU215" s="13"/>
      <c r="CJV215" s="13"/>
      <c r="CJW215" s="13"/>
      <c r="CJX215" s="13"/>
      <c r="CJY215" s="13"/>
      <c r="CJZ215" s="13"/>
      <c r="CKA215" s="13"/>
      <c r="CKB215" s="13"/>
      <c r="CKC215" s="13"/>
      <c r="CKD215" s="13"/>
      <c r="CKE215" s="13"/>
      <c r="CKF215" s="13"/>
      <c r="CKG215" s="13"/>
      <c r="CKH215" s="13"/>
      <c r="CKI215" s="13"/>
      <c r="CKJ215" s="13"/>
      <c r="CKK215" s="13"/>
      <c r="CKL215" s="13"/>
      <c r="CKM215" s="13"/>
      <c r="CKN215" s="13"/>
      <c r="CKO215" s="13"/>
      <c r="CKP215" s="13"/>
      <c r="CKQ215" s="13"/>
      <c r="CKR215" s="13"/>
      <c r="CKS215" s="13"/>
      <c r="CKT215" s="13"/>
      <c r="CKU215" s="13"/>
      <c r="CKV215" s="13"/>
      <c r="CKW215" s="13"/>
      <c r="CKX215" s="13"/>
      <c r="CKY215" s="13"/>
      <c r="CKZ215" s="13"/>
      <c r="CLA215" s="13"/>
      <c r="CLB215" s="13"/>
      <c r="CLC215" s="13"/>
      <c r="CLD215" s="13"/>
      <c r="CLE215" s="13"/>
      <c r="CLF215" s="13"/>
      <c r="CLG215" s="13"/>
      <c r="CLH215" s="13"/>
      <c r="CLI215" s="13"/>
      <c r="CLJ215" s="13"/>
      <c r="CLK215" s="13"/>
      <c r="CLL215" s="13"/>
      <c r="CLM215" s="13"/>
      <c r="CLN215" s="13"/>
      <c r="CLO215" s="13"/>
      <c r="CLP215" s="13"/>
      <c r="CLQ215" s="13"/>
      <c r="CLR215" s="13"/>
      <c r="CLS215" s="13"/>
      <c r="CLT215" s="13"/>
      <c r="CLU215" s="13"/>
      <c r="CLV215" s="13"/>
      <c r="CLW215" s="13"/>
      <c r="CLX215" s="13"/>
      <c r="CLY215" s="13"/>
      <c r="CLZ215" s="13"/>
      <c r="CMA215" s="13"/>
      <c r="CMB215" s="13"/>
      <c r="CMC215" s="13"/>
      <c r="CMD215" s="13"/>
      <c r="CME215" s="13"/>
      <c r="CMF215" s="13"/>
      <c r="CMG215" s="13"/>
      <c r="CMH215" s="13"/>
      <c r="CMI215" s="13"/>
      <c r="CMJ215" s="13"/>
      <c r="CMK215" s="13"/>
      <c r="CML215" s="13"/>
      <c r="CMM215" s="13"/>
      <c r="CMN215" s="13"/>
      <c r="CMO215" s="13"/>
      <c r="CMP215" s="13"/>
      <c r="CMQ215" s="13"/>
      <c r="CMR215" s="13"/>
      <c r="CMS215" s="13"/>
      <c r="CMT215" s="13"/>
      <c r="CMU215" s="13"/>
      <c r="CMV215" s="13"/>
      <c r="CMW215" s="13"/>
      <c r="CMX215" s="13"/>
      <c r="CMY215" s="13"/>
      <c r="CMZ215" s="13"/>
      <c r="CNA215" s="13"/>
      <c r="CNB215" s="13"/>
      <c r="CNC215" s="13"/>
      <c r="CND215" s="13"/>
      <c r="CNE215" s="13"/>
      <c r="CNF215" s="13"/>
      <c r="CNG215" s="13"/>
      <c r="CNH215" s="13"/>
      <c r="CNI215" s="13"/>
      <c r="CNJ215" s="13"/>
      <c r="CNK215" s="13"/>
      <c r="CNL215" s="13"/>
      <c r="CNM215" s="13"/>
      <c r="CNN215" s="13"/>
      <c r="CNO215" s="13"/>
      <c r="CNP215" s="13"/>
      <c r="CNQ215" s="13"/>
      <c r="CNR215" s="13"/>
      <c r="CNS215" s="13"/>
      <c r="CNT215" s="13"/>
      <c r="CNU215" s="13"/>
      <c r="CNV215" s="13"/>
      <c r="CNW215" s="13"/>
      <c r="CNX215" s="13"/>
      <c r="CNY215" s="13"/>
      <c r="CNZ215" s="13"/>
      <c r="COA215" s="13"/>
      <c r="COB215" s="13"/>
      <c r="COC215" s="13"/>
      <c r="COD215" s="13"/>
      <c r="COE215" s="13"/>
      <c r="COF215" s="13"/>
      <c r="COG215" s="13"/>
      <c r="COH215" s="13"/>
      <c r="COI215" s="13"/>
      <c r="COJ215" s="13"/>
      <c r="COK215" s="13"/>
      <c r="COL215" s="13"/>
      <c r="COM215" s="13"/>
      <c r="CON215" s="13"/>
      <c r="COO215" s="13"/>
      <c r="COP215" s="13"/>
      <c r="COQ215" s="13"/>
      <c r="COR215" s="13"/>
      <c r="COS215" s="13"/>
      <c r="COT215" s="13"/>
      <c r="COU215" s="13"/>
      <c r="COV215" s="13"/>
      <c r="COW215" s="13"/>
      <c r="COX215" s="13"/>
      <c r="COY215" s="13"/>
      <c r="COZ215" s="13"/>
      <c r="CPA215" s="13"/>
      <c r="CPB215" s="13"/>
      <c r="CPC215" s="13"/>
      <c r="CPD215" s="13"/>
      <c r="CPE215" s="13"/>
      <c r="CPF215" s="13"/>
      <c r="CPG215" s="13"/>
      <c r="CPH215" s="13"/>
      <c r="CPI215" s="13"/>
      <c r="CPJ215" s="13"/>
      <c r="CPK215" s="13"/>
      <c r="CPL215" s="13"/>
      <c r="CPM215" s="13"/>
      <c r="CPN215" s="13"/>
      <c r="CPO215" s="13"/>
      <c r="CPP215" s="13"/>
      <c r="CPQ215" s="13"/>
      <c r="CPR215" s="13"/>
      <c r="CPS215" s="13"/>
      <c r="CPT215" s="13"/>
      <c r="CPU215" s="13"/>
      <c r="CPV215" s="13"/>
      <c r="CPW215" s="13"/>
      <c r="CPX215" s="13"/>
      <c r="CPY215" s="13"/>
      <c r="CPZ215" s="13"/>
      <c r="CQA215" s="13"/>
      <c r="CQB215" s="13"/>
      <c r="CQC215" s="13"/>
      <c r="CQD215" s="13"/>
      <c r="CQE215" s="13"/>
      <c r="CQF215" s="13"/>
      <c r="CQG215" s="13"/>
      <c r="CQH215" s="13"/>
      <c r="CQI215" s="13"/>
      <c r="CQJ215" s="13"/>
      <c r="CQK215" s="13"/>
      <c r="CQL215" s="13"/>
      <c r="CQM215" s="13"/>
      <c r="CQN215" s="13"/>
      <c r="CQO215" s="13"/>
      <c r="CQP215" s="13"/>
      <c r="CQQ215" s="13"/>
      <c r="CQR215" s="13"/>
      <c r="CQS215" s="13"/>
      <c r="CQT215" s="13"/>
      <c r="CQU215" s="13"/>
      <c r="CQV215" s="13"/>
      <c r="CQW215" s="13"/>
      <c r="CQX215" s="13"/>
      <c r="CQY215" s="13"/>
      <c r="CQZ215" s="13"/>
      <c r="CRA215" s="13"/>
      <c r="CRB215" s="13"/>
      <c r="CRC215" s="13"/>
      <c r="CRD215" s="13"/>
      <c r="CRE215" s="13"/>
      <c r="CRF215" s="13"/>
      <c r="CRG215" s="13"/>
      <c r="CRH215" s="13"/>
      <c r="CRI215" s="13"/>
      <c r="CRJ215" s="13"/>
      <c r="CRK215" s="13"/>
      <c r="CRL215" s="13"/>
      <c r="CRM215" s="13"/>
      <c r="CRN215" s="13"/>
      <c r="CRO215" s="13"/>
      <c r="CRP215" s="13"/>
      <c r="CRQ215" s="13"/>
      <c r="CRR215" s="13"/>
      <c r="CRS215" s="13"/>
      <c r="CRT215" s="13"/>
      <c r="CRU215" s="13"/>
      <c r="CRV215" s="13"/>
      <c r="CRW215" s="13"/>
      <c r="CRX215" s="13"/>
      <c r="CRY215" s="13"/>
      <c r="CRZ215" s="13"/>
      <c r="CSA215" s="13"/>
      <c r="CSB215" s="13"/>
      <c r="CSC215" s="13"/>
      <c r="CSD215" s="13"/>
      <c r="CSE215" s="13"/>
      <c r="CSF215" s="13"/>
      <c r="CSG215" s="13"/>
      <c r="CSH215" s="13"/>
      <c r="CSI215" s="13"/>
      <c r="CSJ215" s="13"/>
      <c r="CSK215" s="13"/>
      <c r="CSL215" s="13"/>
      <c r="CSM215" s="13"/>
      <c r="CSN215" s="13"/>
      <c r="CSO215" s="13"/>
      <c r="CSP215" s="13"/>
      <c r="CSQ215" s="13"/>
      <c r="CSR215" s="13"/>
      <c r="CSS215" s="13"/>
      <c r="CST215" s="13"/>
      <c r="CSU215" s="13"/>
      <c r="CSV215" s="13"/>
      <c r="CSW215" s="13"/>
      <c r="CSX215" s="13"/>
      <c r="CSY215" s="13"/>
      <c r="CSZ215" s="13"/>
      <c r="CTA215" s="13"/>
      <c r="CTB215" s="13"/>
      <c r="CTC215" s="13"/>
      <c r="CTD215" s="13"/>
      <c r="CTE215" s="13"/>
      <c r="CTF215" s="13"/>
      <c r="CTG215" s="13"/>
      <c r="CTH215" s="13"/>
      <c r="CTI215" s="13"/>
      <c r="CTJ215" s="13"/>
      <c r="CTK215" s="13"/>
      <c r="CTL215" s="13"/>
      <c r="CTM215" s="13"/>
      <c r="CTN215" s="13"/>
      <c r="CTO215" s="13"/>
      <c r="CTP215" s="13"/>
      <c r="CTQ215" s="13"/>
      <c r="CTR215" s="13"/>
      <c r="CTS215" s="13"/>
      <c r="CTT215" s="13"/>
      <c r="CTU215" s="13"/>
      <c r="CTV215" s="13"/>
      <c r="CTW215" s="13"/>
      <c r="CTX215" s="13"/>
      <c r="CTY215" s="13"/>
      <c r="CTZ215" s="13"/>
      <c r="CUA215" s="13"/>
      <c r="CUB215" s="13"/>
      <c r="CUC215" s="13"/>
      <c r="CUD215" s="13"/>
      <c r="CUE215" s="13"/>
      <c r="CUF215" s="13"/>
      <c r="CUG215" s="13"/>
      <c r="CUH215" s="13"/>
      <c r="CUI215" s="13"/>
      <c r="CUJ215" s="13"/>
      <c r="CUK215" s="13"/>
      <c r="CUL215" s="13"/>
      <c r="CUM215" s="13"/>
      <c r="CUN215" s="13"/>
      <c r="CUO215" s="13"/>
      <c r="CUP215" s="13"/>
      <c r="CUQ215" s="13"/>
      <c r="CUR215" s="13"/>
      <c r="CUS215" s="13"/>
      <c r="CUT215" s="13"/>
      <c r="CUU215" s="13"/>
      <c r="CUV215" s="13"/>
      <c r="CUW215" s="13"/>
      <c r="CUX215" s="13"/>
      <c r="CUY215" s="13"/>
      <c r="CUZ215" s="13"/>
      <c r="CVA215" s="13"/>
      <c r="CVB215" s="13"/>
      <c r="CVC215" s="13"/>
      <c r="CVD215" s="13"/>
      <c r="CVE215" s="13"/>
      <c r="CVF215" s="13"/>
      <c r="CVG215" s="13"/>
      <c r="CVH215" s="13"/>
      <c r="CVI215" s="13"/>
      <c r="CVJ215" s="13"/>
      <c r="CVK215" s="13"/>
      <c r="CVL215" s="13"/>
      <c r="CVM215" s="13"/>
      <c r="CVN215" s="13"/>
      <c r="CVO215" s="13"/>
      <c r="CVP215" s="13"/>
      <c r="CVQ215" s="13"/>
      <c r="CVR215" s="13"/>
      <c r="CVS215" s="13"/>
      <c r="CVT215" s="13"/>
      <c r="CVU215" s="13"/>
      <c r="CVV215" s="13"/>
      <c r="CVW215" s="13"/>
      <c r="CVX215" s="13"/>
      <c r="CVY215" s="13"/>
      <c r="CVZ215" s="13"/>
      <c r="CWA215" s="13"/>
      <c r="CWB215" s="13"/>
      <c r="CWC215" s="13"/>
      <c r="CWD215" s="13"/>
      <c r="CWE215" s="13"/>
      <c r="CWF215" s="13"/>
      <c r="CWG215" s="13"/>
      <c r="CWH215" s="13"/>
      <c r="CWI215" s="13"/>
      <c r="CWJ215" s="13"/>
      <c r="CWK215" s="13"/>
      <c r="CWL215" s="13"/>
      <c r="CWM215" s="13"/>
      <c r="CWN215" s="13"/>
      <c r="CWO215" s="13"/>
      <c r="CWP215" s="13"/>
      <c r="CWQ215" s="13"/>
      <c r="CWR215" s="13"/>
      <c r="CWS215" s="13"/>
      <c r="CWT215" s="13"/>
      <c r="CWU215" s="13"/>
      <c r="CWV215" s="13"/>
      <c r="CWW215" s="13"/>
      <c r="CWX215" s="13"/>
      <c r="CWY215" s="13"/>
      <c r="CWZ215" s="13"/>
      <c r="CXA215" s="13"/>
      <c r="CXB215" s="13"/>
      <c r="CXC215" s="13"/>
      <c r="CXD215" s="13"/>
      <c r="CXE215" s="13"/>
      <c r="CXF215" s="13"/>
      <c r="CXG215" s="13"/>
      <c r="CXH215" s="13"/>
      <c r="CXI215" s="13"/>
      <c r="CXJ215" s="13"/>
      <c r="CXK215" s="13"/>
      <c r="CXL215" s="13"/>
      <c r="CXM215" s="13"/>
      <c r="CXN215" s="13"/>
      <c r="CXO215" s="13"/>
      <c r="CXP215" s="13"/>
      <c r="CXQ215" s="13"/>
      <c r="CXR215" s="13"/>
      <c r="CXS215" s="13"/>
      <c r="CXT215" s="13"/>
      <c r="CXU215" s="13"/>
      <c r="CXV215" s="13"/>
      <c r="CXW215" s="13"/>
      <c r="CXX215" s="13"/>
      <c r="CXY215" s="13"/>
      <c r="CXZ215" s="13"/>
      <c r="CYA215" s="13"/>
      <c r="CYB215" s="13"/>
      <c r="CYC215" s="13"/>
      <c r="CYD215" s="13"/>
      <c r="CYE215" s="13"/>
      <c r="CYF215" s="13"/>
      <c r="CYG215" s="13"/>
      <c r="CYH215" s="13"/>
      <c r="CYI215" s="13"/>
      <c r="CYJ215" s="13"/>
      <c r="CYK215" s="13"/>
      <c r="CYL215" s="13"/>
      <c r="CYM215" s="13"/>
      <c r="CYN215" s="13"/>
      <c r="CYO215" s="13"/>
      <c r="CYP215" s="13"/>
      <c r="CYQ215" s="13"/>
      <c r="CYR215" s="13"/>
      <c r="CYS215" s="13"/>
      <c r="CYT215" s="13"/>
      <c r="CYU215" s="13"/>
      <c r="CYV215" s="13"/>
      <c r="CYW215" s="13"/>
      <c r="CYX215" s="13"/>
      <c r="CYY215" s="13"/>
      <c r="CYZ215" s="13"/>
      <c r="CZA215" s="13"/>
      <c r="CZB215" s="13"/>
      <c r="CZC215" s="13"/>
      <c r="CZD215" s="13"/>
      <c r="CZE215" s="13"/>
      <c r="CZF215" s="13"/>
      <c r="CZG215" s="13"/>
      <c r="CZH215" s="13"/>
      <c r="CZI215" s="13"/>
      <c r="CZJ215" s="13"/>
      <c r="CZK215" s="13"/>
      <c r="CZL215" s="13"/>
      <c r="CZM215" s="13"/>
      <c r="CZN215" s="13"/>
      <c r="CZO215" s="13"/>
      <c r="CZP215" s="13"/>
      <c r="CZQ215" s="13"/>
      <c r="CZR215" s="13"/>
      <c r="CZS215" s="13"/>
      <c r="CZT215" s="13"/>
      <c r="CZU215" s="13"/>
      <c r="CZV215" s="13"/>
      <c r="CZW215" s="13"/>
      <c r="CZX215" s="13"/>
      <c r="CZY215" s="13"/>
      <c r="CZZ215" s="13"/>
      <c r="DAA215" s="13"/>
      <c r="DAB215" s="13"/>
      <c r="DAC215" s="13"/>
      <c r="DAD215" s="13"/>
      <c r="DAE215" s="13"/>
      <c r="DAF215" s="13"/>
      <c r="DAG215" s="13"/>
      <c r="DAH215" s="13"/>
      <c r="DAI215" s="13"/>
      <c r="DAJ215" s="13"/>
      <c r="DAK215" s="13"/>
      <c r="DAL215" s="13"/>
      <c r="DAM215" s="13"/>
      <c r="DAN215" s="13"/>
      <c r="DAO215" s="13"/>
      <c r="DAP215" s="13"/>
      <c r="DAQ215" s="13"/>
      <c r="DAR215" s="13"/>
      <c r="DAS215" s="13"/>
      <c r="DAT215" s="13"/>
      <c r="DAU215" s="13"/>
      <c r="DAV215" s="13"/>
      <c r="DAW215" s="13"/>
      <c r="DAX215" s="13"/>
      <c r="DAY215" s="13"/>
      <c r="DAZ215" s="13"/>
      <c r="DBA215" s="13"/>
      <c r="DBB215" s="13"/>
      <c r="DBC215" s="13"/>
      <c r="DBD215" s="13"/>
      <c r="DBE215" s="13"/>
      <c r="DBF215" s="13"/>
      <c r="DBG215" s="13"/>
      <c r="DBH215" s="13"/>
      <c r="DBI215" s="13"/>
      <c r="DBJ215" s="13"/>
      <c r="DBK215" s="13"/>
      <c r="DBL215" s="13"/>
      <c r="DBM215" s="13"/>
      <c r="DBN215" s="13"/>
      <c r="DBO215" s="13"/>
      <c r="DBP215" s="13"/>
      <c r="DBQ215" s="13"/>
      <c r="DBR215" s="13"/>
      <c r="DBS215" s="13"/>
      <c r="DBT215" s="13"/>
      <c r="DBU215" s="13"/>
      <c r="DBV215" s="13"/>
      <c r="DBW215" s="13"/>
      <c r="DBX215" s="13"/>
      <c r="DBY215" s="13"/>
      <c r="DBZ215" s="13"/>
      <c r="DCA215" s="13"/>
      <c r="DCB215" s="13"/>
      <c r="DCC215" s="13"/>
      <c r="DCD215" s="13"/>
      <c r="DCE215" s="13"/>
      <c r="DCF215" s="13"/>
      <c r="DCG215" s="13"/>
      <c r="DCH215" s="13"/>
      <c r="DCI215" s="13"/>
      <c r="DCJ215" s="13"/>
      <c r="DCK215" s="13"/>
      <c r="DCL215" s="13"/>
      <c r="DCM215" s="13"/>
      <c r="DCN215" s="13"/>
      <c r="DCO215" s="13"/>
      <c r="DCP215" s="13"/>
      <c r="DCQ215" s="13"/>
      <c r="DCR215" s="13"/>
      <c r="DCS215" s="13"/>
      <c r="DCT215" s="13"/>
      <c r="DCU215" s="13"/>
      <c r="DCV215" s="13"/>
      <c r="DCW215" s="13"/>
      <c r="DCX215" s="13"/>
      <c r="DCY215" s="13"/>
      <c r="DCZ215" s="13"/>
      <c r="DDA215" s="13"/>
      <c r="DDB215" s="13"/>
      <c r="DDC215" s="13"/>
      <c r="DDD215" s="13"/>
      <c r="DDE215" s="13"/>
      <c r="DDF215" s="13"/>
      <c r="DDG215" s="13"/>
      <c r="DDH215" s="13"/>
      <c r="DDI215" s="13"/>
      <c r="DDJ215" s="13"/>
      <c r="DDK215" s="13"/>
      <c r="DDL215" s="13"/>
      <c r="DDM215" s="13"/>
      <c r="DDN215" s="13"/>
      <c r="DDO215" s="13"/>
      <c r="DDP215" s="13"/>
      <c r="DDQ215" s="13"/>
      <c r="DDR215" s="13"/>
      <c r="DDS215" s="13"/>
      <c r="DDT215" s="13"/>
      <c r="DDU215" s="13"/>
      <c r="DDV215" s="13"/>
      <c r="DDW215" s="13"/>
      <c r="DDX215" s="13"/>
      <c r="DDY215" s="13"/>
      <c r="DDZ215" s="13"/>
      <c r="DEA215" s="13"/>
      <c r="DEB215" s="13"/>
      <c r="DEC215" s="13"/>
      <c r="DED215" s="13"/>
      <c r="DEE215" s="13"/>
      <c r="DEF215" s="13"/>
      <c r="DEG215" s="13"/>
      <c r="DEH215" s="13"/>
      <c r="DEI215" s="13"/>
      <c r="DEJ215" s="13"/>
      <c r="DEK215" s="13"/>
      <c r="DEL215" s="13"/>
      <c r="DEM215" s="13"/>
      <c r="DEN215" s="13"/>
      <c r="DEO215" s="13"/>
      <c r="DEP215" s="13"/>
      <c r="DEQ215" s="13"/>
      <c r="DER215" s="13"/>
      <c r="DES215" s="13"/>
      <c r="DET215" s="13"/>
      <c r="DEU215" s="13"/>
      <c r="DEV215" s="13"/>
      <c r="DEW215" s="13"/>
      <c r="DEX215" s="13"/>
      <c r="DEY215" s="13"/>
      <c r="DEZ215" s="13"/>
      <c r="DFA215" s="13"/>
      <c r="DFB215" s="13"/>
      <c r="DFC215" s="13"/>
      <c r="DFD215" s="13"/>
      <c r="DFE215" s="13"/>
      <c r="DFF215" s="13"/>
      <c r="DFG215" s="13"/>
      <c r="DFH215" s="13"/>
      <c r="DFI215" s="13"/>
      <c r="DFJ215" s="13"/>
      <c r="DFK215" s="13"/>
      <c r="DFL215" s="13"/>
      <c r="DFM215" s="13"/>
      <c r="DFN215" s="13"/>
      <c r="DFO215" s="13"/>
      <c r="DFP215" s="13"/>
      <c r="DFQ215" s="13"/>
      <c r="DFR215" s="13"/>
      <c r="DFS215" s="13"/>
      <c r="DFT215" s="13"/>
      <c r="DFU215" s="13"/>
      <c r="DFV215" s="13"/>
      <c r="DFW215" s="13"/>
      <c r="DFX215" s="13"/>
      <c r="DFY215" s="13"/>
      <c r="DFZ215" s="13"/>
      <c r="DGA215" s="13"/>
      <c r="DGB215" s="13"/>
      <c r="DGC215" s="13"/>
      <c r="DGD215" s="13"/>
      <c r="DGE215" s="13"/>
      <c r="DGF215" s="13"/>
      <c r="DGG215" s="13"/>
      <c r="DGH215" s="13"/>
      <c r="DGI215" s="13"/>
      <c r="DGJ215" s="13"/>
      <c r="DGK215" s="13"/>
      <c r="DGL215" s="13"/>
      <c r="DGM215" s="13"/>
      <c r="DGN215" s="13"/>
      <c r="DGO215" s="13"/>
      <c r="DGP215" s="13"/>
      <c r="DGQ215" s="13"/>
      <c r="DGR215" s="13"/>
      <c r="DGS215" s="13"/>
      <c r="DGT215" s="13"/>
      <c r="DGU215" s="13"/>
      <c r="DGV215" s="13"/>
      <c r="DGW215" s="13"/>
      <c r="DGX215" s="13"/>
      <c r="DGY215" s="13"/>
      <c r="DGZ215" s="13"/>
      <c r="DHA215" s="13"/>
      <c r="DHB215" s="13"/>
      <c r="DHC215" s="13"/>
      <c r="DHD215" s="13"/>
      <c r="DHE215" s="13"/>
      <c r="DHF215" s="13"/>
      <c r="DHG215" s="13"/>
      <c r="DHH215" s="13"/>
      <c r="DHI215" s="13"/>
      <c r="DHJ215" s="13"/>
      <c r="DHK215" s="13"/>
      <c r="DHL215" s="13"/>
      <c r="DHM215" s="13"/>
      <c r="DHN215" s="13"/>
      <c r="DHO215" s="13"/>
      <c r="DHP215" s="13"/>
      <c r="DHQ215" s="13"/>
      <c r="DHR215" s="13"/>
      <c r="DHS215" s="13"/>
      <c r="DHT215" s="13"/>
      <c r="DHU215" s="13"/>
      <c r="DHV215" s="13"/>
      <c r="DHW215" s="13"/>
      <c r="DHX215" s="13"/>
      <c r="DHY215" s="13"/>
      <c r="DHZ215" s="13"/>
      <c r="DIA215" s="13"/>
      <c r="DIB215" s="13"/>
      <c r="DIC215" s="13"/>
      <c r="DID215" s="13"/>
      <c r="DIE215" s="13"/>
      <c r="DIF215" s="13"/>
      <c r="DIG215" s="13"/>
      <c r="DIH215" s="13"/>
      <c r="DII215" s="13"/>
      <c r="DIJ215" s="13"/>
      <c r="DIK215" s="13"/>
      <c r="DIL215" s="13"/>
      <c r="DIM215" s="13"/>
      <c r="DIN215" s="13"/>
      <c r="DIO215" s="13"/>
      <c r="DIP215" s="13"/>
      <c r="DIQ215" s="13"/>
      <c r="DIR215" s="13"/>
      <c r="DIS215" s="13"/>
      <c r="DIT215" s="13"/>
      <c r="DIU215" s="13"/>
      <c r="DIV215" s="13"/>
      <c r="DIW215" s="13"/>
      <c r="DIX215" s="13"/>
      <c r="DIY215" s="13"/>
      <c r="DIZ215" s="13"/>
      <c r="DJA215" s="13"/>
      <c r="DJB215" s="13"/>
      <c r="DJC215" s="13"/>
      <c r="DJD215" s="13"/>
      <c r="DJE215" s="13"/>
      <c r="DJF215" s="13"/>
      <c r="DJG215" s="13"/>
      <c r="DJH215" s="13"/>
      <c r="DJI215" s="13"/>
      <c r="DJJ215" s="13"/>
      <c r="DJK215" s="13"/>
      <c r="DJL215" s="13"/>
      <c r="DJM215" s="13"/>
      <c r="DJN215" s="13"/>
      <c r="DJO215" s="13"/>
      <c r="DJP215" s="13"/>
      <c r="DJQ215" s="13"/>
      <c r="DJR215" s="13"/>
      <c r="DJS215" s="13"/>
      <c r="DJT215" s="13"/>
      <c r="DJU215" s="13"/>
      <c r="DJV215" s="13"/>
      <c r="DJW215" s="13"/>
      <c r="DJX215" s="13"/>
      <c r="DJY215" s="13"/>
      <c r="DJZ215" s="13"/>
      <c r="DKA215" s="13"/>
      <c r="DKB215" s="13"/>
      <c r="DKC215" s="13"/>
      <c r="DKD215" s="13"/>
      <c r="DKE215" s="13"/>
      <c r="DKF215" s="13"/>
      <c r="DKG215" s="13"/>
      <c r="DKH215" s="13"/>
      <c r="DKI215" s="13"/>
      <c r="DKJ215" s="13"/>
      <c r="DKK215" s="13"/>
      <c r="DKL215" s="13"/>
      <c r="DKM215" s="13"/>
      <c r="DKN215" s="13"/>
      <c r="DKO215" s="13"/>
      <c r="DKP215" s="13"/>
      <c r="DKQ215" s="13"/>
      <c r="DKR215" s="13"/>
      <c r="DKS215" s="13"/>
      <c r="DKT215" s="13"/>
      <c r="DKU215" s="13"/>
      <c r="DKV215" s="13"/>
      <c r="DKW215" s="13"/>
      <c r="DKX215" s="13"/>
      <c r="DKY215" s="13"/>
      <c r="DKZ215" s="13"/>
      <c r="DLA215" s="13"/>
      <c r="DLB215" s="13"/>
      <c r="DLC215" s="13"/>
      <c r="DLD215" s="13"/>
      <c r="DLE215" s="13"/>
      <c r="DLF215" s="13"/>
      <c r="DLG215" s="13"/>
      <c r="DLH215" s="13"/>
      <c r="DLI215" s="13"/>
      <c r="DLJ215" s="13"/>
      <c r="DLK215" s="13"/>
      <c r="DLL215" s="13"/>
      <c r="DLM215" s="13"/>
      <c r="DLN215" s="13"/>
      <c r="DLO215" s="13"/>
      <c r="DLP215" s="13"/>
      <c r="DLQ215" s="13"/>
      <c r="DLR215" s="13"/>
      <c r="DLS215" s="13"/>
      <c r="DLT215" s="13"/>
      <c r="DLU215" s="13"/>
      <c r="DLV215" s="13"/>
      <c r="DLW215" s="13"/>
      <c r="DLX215" s="13"/>
      <c r="DLY215" s="13"/>
      <c r="DLZ215" s="13"/>
      <c r="DMA215" s="13"/>
      <c r="DMB215" s="13"/>
      <c r="DMC215" s="13"/>
      <c r="DMD215" s="13"/>
      <c r="DME215" s="13"/>
      <c r="DMF215" s="13"/>
      <c r="DMG215" s="13"/>
      <c r="DMH215" s="13"/>
      <c r="DMI215" s="13"/>
      <c r="DMJ215" s="13"/>
      <c r="DMK215" s="13"/>
      <c r="DML215" s="13"/>
      <c r="DMM215" s="13"/>
      <c r="DMN215" s="13"/>
      <c r="DMO215" s="13"/>
      <c r="DMP215" s="13"/>
      <c r="DMQ215" s="13"/>
      <c r="DMR215" s="13"/>
      <c r="DMS215" s="13"/>
      <c r="DMT215" s="13"/>
      <c r="DMU215" s="13"/>
      <c r="DMV215" s="13"/>
      <c r="DMW215" s="13"/>
      <c r="DMX215" s="13"/>
      <c r="DMY215" s="13"/>
      <c r="DMZ215" s="13"/>
      <c r="DNA215" s="13"/>
      <c r="DNB215" s="13"/>
      <c r="DNC215" s="13"/>
      <c r="DND215" s="13"/>
      <c r="DNE215" s="13"/>
      <c r="DNF215" s="13"/>
      <c r="DNG215" s="13"/>
      <c r="DNH215" s="13"/>
      <c r="DNI215" s="13"/>
      <c r="DNJ215" s="13"/>
      <c r="DNK215" s="13"/>
      <c r="DNL215" s="13"/>
      <c r="DNM215" s="13"/>
      <c r="DNN215" s="13"/>
      <c r="DNO215" s="13"/>
      <c r="DNP215" s="13"/>
      <c r="DNQ215" s="13"/>
      <c r="DNR215" s="13"/>
      <c r="DNS215" s="13"/>
      <c r="DNT215" s="13"/>
      <c r="DNU215" s="13"/>
      <c r="DNV215" s="13"/>
      <c r="DNW215" s="13"/>
      <c r="DNX215" s="13"/>
      <c r="DNY215" s="13"/>
      <c r="DNZ215" s="13"/>
      <c r="DOA215" s="13"/>
      <c r="DOB215" s="13"/>
      <c r="DOC215" s="13"/>
      <c r="DOD215" s="13"/>
      <c r="DOE215" s="13"/>
      <c r="DOF215" s="13"/>
      <c r="DOG215" s="13"/>
      <c r="DOH215" s="13"/>
      <c r="DOI215" s="13"/>
      <c r="DOJ215" s="13"/>
      <c r="DOK215" s="13"/>
      <c r="DOL215" s="13"/>
      <c r="DOM215" s="13"/>
      <c r="DON215" s="13"/>
      <c r="DOO215" s="13"/>
      <c r="DOP215" s="13"/>
      <c r="DOQ215" s="13"/>
      <c r="DOR215" s="13"/>
      <c r="DOS215" s="13"/>
      <c r="DOT215" s="13"/>
      <c r="DOU215" s="13"/>
      <c r="DOV215" s="13"/>
      <c r="DOW215" s="13"/>
      <c r="DOX215" s="13"/>
      <c r="DOY215" s="13"/>
      <c r="DOZ215" s="13"/>
      <c r="DPA215" s="13"/>
      <c r="DPB215" s="13"/>
      <c r="DPC215" s="13"/>
      <c r="DPD215" s="13"/>
      <c r="DPE215" s="13"/>
      <c r="DPF215" s="13"/>
      <c r="DPG215" s="13"/>
      <c r="DPH215" s="13"/>
      <c r="DPI215" s="13"/>
      <c r="DPJ215" s="13"/>
      <c r="DPK215" s="13"/>
      <c r="DPL215" s="13"/>
      <c r="DPM215" s="13"/>
      <c r="DPN215" s="13"/>
      <c r="DPO215" s="13"/>
      <c r="DPP215" s="13"/>
      <c r="DPQ215" s="13"/>
      <c r="DPR215" s="13"/>
      <c r="DPS215" s="13"/>
      <c r="DPT215" s="13"/>
      <c r="DPU215" s="13"/>
      <c r="DPV215" s="13"/>
      <c r="DPW215" s="13"/>
      <c r="DPX215" s="13"/>
      <c r="DPY215" s="13"/>
      <c r="DPZ215" s="13"/>
      <c r="DQA215" s="13"/>
      <c r="DQB215" s="13"/>
      <c r="DQC215" s="13"/>
      <c r="DQD215" s="13"/>
      <c r="DQE215" s="13"/>
      <c r="DQF215" s="13"/>
      <c r="DQG215" s="13"/>
      <c r="DQH215" s="13"/>
      <c r="DQI215" s="13"/>
      <c r="DQJ215" s="13"/>
      <c r="DQK215" s="13"/>
      <c r="DQL215" s="13"/>
      <c r="DQM215" s="13"/>
      <c r="DQN215" s="13"/>
      <c r="DQO215" s="13"/>
      <c r="DQP215" s="13"/>
      <c r="DQQ215" s="13"/>
      <c r="DQR215" s="13"/>
      <c r="DQS215" s="13"/>
      <c r="DQT215" s="13"/>
      <c r="DQU215" s="13"/>
      <c r="DQV215" s="13"/>
      <c r="DQW215" s="13"/>
      <c r="DQX215" s="13"/>
      <c r="DQY215" s="13"/>
      <c r="DQZ215" s="13"/>
      <c r="DRA215" s="13"/>
      <c r="DRB215" s="13"/>
      <c r="DRC215" s="13"/>
      <c r="DRD215" s="13"/>
      <c r="DRE215" s="13"/>
      <c r="DRF215" s="13"/>
      <c r="DRG215" s="13"/>
      <c r="DRH215" s="13"/>
      <c r="DRI215" s="13"/>
      <c r="DRJ215" s="13"/>
      <c r="DRK215" s="13"/>
      <c r="DRL215" s="13"/>
      <c r="DRM215" s="13"/>
      <c r="DRN215" s="13"/>
      <c r="DRO215" s="13"/>
      <c r="DRP215" s="13"/>
      <c r="DRQ215" s="13"/>
      <c r="DRR215" s="13"/>
      <c r="DRS215" s="13"/>
      <c r="DRT215" s="13"/>
      <c r="DRU215" s="13"/>
      <c r="DRV215" s="13"/>
      <c r="DRW215" s="13"/>
      <c r="DRX215" s="13"/>
      <c r="DRY215" s="13"/>
      <c r="DRZ215" s="13"/>
      <c r="DSA215" s="13"/>
      <c r="DSB215" s="13"/>
      <c r="DSC215" s="13"/>
      <c r="DSD215" s="13"/>
      <c r="DSE215" s="13"/>
      <c r="DSF215" s="13"/>
      <c r="DSG215" s="13"/>
      <c r="DSH215" s="13"/>
      <c r="DSI215" s="13"/>
      <c r="DSJ215" s="13"/>
      <c r="DSK215" s="13"/>
      <c r="DSL215" s="13"/>
      <c r="DSM215" s="13"/>
      <c r="DSN215" s="13"/>
      <c r="DSO215" s="13"/>
      <c r="DSP215" s="13"/>
      <c r="DSQ215" s="13"/>
      <c r="DSR215" s="13"/>
      <c r="DSS215" s="13"/>
      <c r="DST215" s="13"/>
      <c r="DSU215" s="13"/>
      <c r="DSV215" s="13"/>
      <c r="DSW215" s="13"/>
      <c r="DSX215" s="13"/>
      <c r="DSY215" s="13"/>
      <c r="DSZ215" s="13"/>
      <c r="DTA215" s="13"/>
      <c r="DTB215" s="13"/>
      <c r="DTC215" s="13"/>
      <c r="DTD215" s="13"/>
      <c r="DTE215" s="13"/>
      <c r="DTF215" s="13"/>
      <c r="DTG215" s="13"/>
      <c r="DTH215" s="13"/>
      <c r="DTI215" s="13"/>
      <c r="DTJ215" s="13"/>
      <c r="DTK215" s="13"/>
      <c r="DTL215" s="13"/>
      <c r="DTM215" s="13"/>
      <c r="DTN215" s="13"/>
      <c r="DTO215" s="13"/>
      <c r="DTP215" s="13"/>
      <c r="DTQ215" s="13"/>
      <c r="DTR215" s="13"/>
      <c r="DTS215" s="13"/>
      <c r="DTT215" s="13"/>
      <c r="DTU215" s="13"/>
      <c r="DTV215" s="13"/>
      <c r="DTW215" s="13"/>
      <c r="DTX215" s="13"/>
      <c r="DTY215" s="13"/>
      <c r="DTZ215" s="13"/>
      <c r="DUA215" s="13"/>
      <c r="DUB215" s="13"/>
      <c r="DUC215" s="13"/>
      <c r="DUD215" s="13"/>
      <c r="DUE215" s="13"/>
      <c r="DUF215" s="13"/>
      <c r="DUG215" s="13"/>
      <c r="DUH215" s="13"/>
      <c r="DUI215" s="13"/>
      <c r="DUJ215" s="13"/>
      <c r="DUK215" s="13"/>
      <c r="DUL215" s="13"/>
      <c r="DUM215" s="13"/>
      <c r="DUN215" s="13"/>
      <c r="DUO215" s="13"/>
      <c r="DUP215" s="13"/>
      <c r="DUQ215" s="13"/>
      <c r="DUR215" s="13"/>
      <c r="DUS215" s="13"/>
      <c r="DUT215" s="13"/>
      <c r="DUU215" s="13"/>
      <c r="DUV215" s="13"/>
      <c r="DUW215" s="13"/>
      <c r="DUX215" s="13"/>
      <c r="DUY215" s="13"/>
      <c r="DUZ215" s="13"/>
      <c r="DVA215" s="13"/>
      <c r="DVB215" s="13"/>
      <c r="DVC215" s="13"/>
      <c r="DVD215" s="13"/>
      <c r="DVE215" s="13"/>
      <c r="DVF215" s="13"/>
      <c r="DVG215" s="13"/>
      <c r="DVH215" s="13"/>
      <c r="DVI215" s="13"/>
      <c r="DVJ215" s="13"/>
      <c r="DVK215" s="13"/>
      <c r="DVL215" s="13"/>
      <c r="DVM215" s="13"/>
      <c r="DVN215" s="13"/>
      <c r="DVO215" s="13"/>
      <c r="DVP215" s="13"/>
      <c r="DVQ215" s="13"/>
      <c r="DVR215" s="13"/>
      <c r="DVS215" s="13"/>
      <c r="DVT215" s="13"/>
      <c r="DVU215" s="13"/>
      <c r="DVV215" s="13"/>
      <c r="DVW215" s="13"/>
      <c r="DVX215" s="13"/>
      <c r="DVY215" s="13"/>
      <c r="DVZ215" s="13"/>
      <c r="DWA215" s="13"/>
      <c r="DWB215" s="13"/>
      <c r="DWC215" s="13"/>
      <c r="DWD215" s="13"/>
      <c r="DWE215" s="13"/>
      <c r="DWF215" s="13"/>
      <c r="DWG215" s="13"/>
      <c r="DWH215" s="13"/>
      <c r="DWI215" s="13"/>
      <c r="DWJ215" s="13"/>
      <c r="DWK215" s="13"/>
      <c r="DWL215" s="13"/>
      <c r="DWM215" s="13"/>
      <c r="DWN215" s="13"/>
      <c r="DWO215" s="13"/>
      <c r="DWP215" s="13"/>
      <c r="DWQ215" s="13"/>
      <c r="DWR215" s="13"/>
      <c r="DWS215" s="13"/>
      <c r="DWT215" s="13"/>
      <c r="DWU215" s="13"/>
      <c r="DWV215" s="13"/>
      <c r="DWW215" s="13"/>
      <c r="DWX215" s="13"/>
      <c r="DWY215" s="13"/>
      <c r="DWZ215" s="13"/>
      <c r="DXA215" s="13"/>
      <c r="DXB215" s="13"/>
      <c r="DXC215" s="13"/>
      <c r="DXD215" s="13"/>
      <c r="DXE215" s="13"/>
      <c r="DXF215" s="13"/>
      <c r="DXG215" s="13"/>
      <c r="DXH215" s="13"/>
      <c r="DXI215" s="13"/>
      <c r="DXJ215" s="13"/>
      <c r="DXK215" s="13"/>
      <c r="DXL215" s="13"/>
      <c r="DXM215" s="13"/>
      <c r="DXN215" s="13"/>
      <c r="DXO215" s="13"/>
      <c r="DXP215" s="13"/>
      <c r="DXQ215" s="13"/>
      <c r="DXR215" s="13"/>
      <c r="DXS215" s="13"/>
      <c r="DXT215" s="13"/>
      <c r="DXU215" s="13"/>
      <c r="DXV215" s="13"/>
      <c r="DXW215" s="13"/>
      <c r="DXX215" s="13"/>
      <c r="DXY215" s="13"/>
      <c r="DXZ215" s="13"/>
      <c r="DYA215" s="13"/>
      <c r="DYB215" s="13"/>
      <c r="DYC215" s="13"/>
      <c r="DYD215" s="13"/>
      <c r="DYE215" s="13"/>
      <c r="DYF215" s="13"/>
      <c r="DYG215" s="13"/>
      <c r="DYH215" s="13"/>
      <c r="DYI215" s="13"/>
      <c r="DYJ215" s="13"/>
      <c r="DYK215" s="13"/>
      <c r="DYL215" s="13"/>
      <c r="DYM215" s="13"/>
      <c r="DYN215" s="13"/>
      <c r="DYO215" s="13"/>
      <c r="DYP215" s="13"/>
      <c r="DYQ215" s="13"/>
      <c r="DYR215" s="13"/>
      <c r="DYS215" s="13"/>
      <c r="DYT215" s="13"/>
      <c r="DYU215" s="13"/>
      <c r="DYV215" s="13"/>
      <c r="DYW215" s="13"/>
      <c r="DYX215" s="13"/>
      <c r="DYY215" s="13"/>
      <c r="DYZ215" s="13"/>
      <c r="DZA215" s="13"/>
      <c r="DZB215" s="13"/>
      <c r="DZC215" s="13"/>
      <c r="DZD215" s="13"/>
      <c r="DZE215" s="13"/>
      <c r="DZF215" s="13"/>
      <c r="DZG215" s="13"/>
      <c r="DZH215" s="13"/>
      <c r="DZI215" s="13"/>
      <c r="DZJ215" s="13"/>
      <c r="DZK215" s="13"/>
      <c r="DZL215" s="13"/>
      <c r="DZM215" s="13"/>
      <c r="DZN215" s="13"/>
      <c r="DZO215" s="13"/>
      <c r="DZP215" s="13"/>
      <c r="DZQ215" s="13"/>
      <c r="DZR215" s="13"/>
      <c r="DZS215" s="13"/>
      <c r="DZT215" s="13"/>
      <c r="DZU215" s="13"/>
      <c r="DZV215" s="13"/>
      <c r="DZW215" s="13"/>
      <c r="DZX215" s="13"/>
      <c r="DZY215" s="13"/>
      <c r="DZZ215" s="13"/>
      <c r="EAA215" s="13"/>
      <c r="EAB215" s="13"/>
      <c r="EAC215" s="13"/>
      <c r="EAD215" s="13"/>
      <c r="EAE215" s="13"/>
      <c r="EAF215" s="13"/>
      <c r="EAG215" s="13"/>
      <c r="EAH215" s="13"/>
      <c r="EAI215" s="13"/>
      <c r="EAJ215" s="13"/>
      <c r="EAK215" s="13"/>
      <c r="EAL215" s="13"/>
      <c r="EAM215" s="13"/>
      <c r="EAN215" s="13"/>
      <c r="EAO215" s="13"/>
      <c r="EAP215" s="13"/>
      <c r="EAQ215" s="13"/>
      <c r="EAR215" s="13"/>
      <c r="EAS215" s="13"/>
      <c r="EAT215" s="13"/>
      <c r="EAU215" s="13"/>
      <c r="EAV215" s="13"/>
      <c r="EAW215" s="13"/>
      <c r="EAX215" s="13"/>
      <c r="EAY215" s="13"/>
      <c r="EAZ215" s="13"/>
      <c r="EBA215" s="13"/>
      <c r="EBB215" s="13"/>
      <c r="EBC215" s="13"/>
      <c r="EBD215" s="13"/>
      <c r="EBE215" s="13"/>
      <c r="EBF215" s="13"/>
      <c r="EBG215" s="13"/>
      <c r="EBH215" s="13"/>
      <c r="EBI215" s="13"/>
      <c r="EBJ215" s="13"/>
      <c r="EBK215" s="13"/>
      <c r="EBL215" s="13"/>
      <c r="EBM215" s="13"/>
      <c r="EBN215" s="13"/>
      <c r="EBO215" s="13"/>
      <c r="EBP215" s="13"/>
      <c r="EBQ215" s="13"/>
      <c r="EBR215" s="13"/>
      <c r="EBS215" s="13"/>
      <c r="EBT215" s="13"/>
      <c r="EBU215" s="13"/>
      <c r="EBV215" s="13"/>
      <c r="EBW215" s="13"/>
      <c r="EBX215" s="13"/>
      <c r="EBY215" s="13"/>
      <c r="EBZ215" s="13"/>
      <c r="ECA215" s="13"/>
      <c r="ECB215" s="13"/>
      <c r="ECC215" s="13"/>
      <c r="ECD215" s="13"/>
      <c r="ECE215" s="13"/>
      <c r="ECF215" s="13"/>
      <c r="ECG215" s="13"/>
      <c r="ECH215" s="13"/>
      <c r="ECI215" s="13"/>
      <c r="ECJ215" s="13"/>
      <c r="ECK215" s="13"/>
      <c r="ECL215" s="13"/>
      <c r="ECM215" s="13"/>
      <c r="ECN215" s="13"/>
      <c r="ECO215" s="13"/>
      <c r="ECP215" s="13"/>
      <c r="ECQ215" s="13"/>
      <c r="ECR215" s="13"/>
      <c r="ECS215" s="13"/>
      <c r="ECT215" s="13"/>
      <c r="ECU215" s="13"/>
      <c r="ECV215" s="13"/>
      <c r="ECW215" s="13"/>
      <c r="ECX215" s="13"/>
      <c r="ECY215" s="13"/>
      <c r="ECZ215" s="13"/>
      <c r="EDA215" s="13"/>
      <c r="EDB215" s="13"/>
      <c r="EDC215" s="13"/>
      <c r="EDD215" s="13"/>
      <c r="EDE215" s="13"/>
      <c r="EDF215" s="13"/>
      <c r="EDG215" s="13"/>
      <c r="EDH215" s="13"/>
      <c r="EDI215" s="13"/>
      <c r="EDJ215" s="13"/>
      <c r="EDK215" s="13"/>
      <c r="EDL215" s="13"/>
      <c r="EDM215" s="13"/>
      <c r="EDN215" s="13"/>
      <c r="EDO215" s="13"/>
      <c r="EDP215" s="13"/>
      <c r="EDQ215" s="13"/>
      <c r="EDR215" s="13"/>
      <c r="EDS215" s="13"/>
      <c r="EDT215" s="13"/>
      <c r="EDU215" s="13"/>
      <c r="EDV215" s="13"/>
      <c r="EDW215" s="13"/>
      <c r="EDX215" s="13"/>
      <c r="EDY215" s="13"/>
      <c r="EDZ215" s="13"/>
      <c r="EEA215" s="13"/>
      <c r="EEB215" s="13"/>
      <c r="EEC215" s="13"/>
      <c r="EED215" s="13"/>
      <c r="EEE215" s="13"/>
      <c r="EEF215" s="13"/>
      <c r="EEG215" s="13"/>
      <c r="EEH215" s="13"/>
      <c r="EEI215" s="13"/>
      <c r="EEJ215" s="13"/>
      <c r="EEK215" s="13"/>
      <c r="EEL215" s="13"/>
      <c r="EEM215" s="13"/>
      <c r="EEN215" s="13"/>
      <c r="EEO215" s="13"/>
      <c r="EEP215" s="13"/>
      <c r="EEQ215" s="13"/>
      <c r="EER215" s="13"/>
      <c r="EES215" s="13"/>
      <c r="EET215" s="13"/>
      <c r="EEU215" s="13"/>
      <c r="EEV215" s="13"/>
      <c r="EEW215" s="13"/>
      <c r="EEX215" s="13"/>
      <c r="EEY215" s="13"/>
      <c r="EEZ215" s="13"/>
      <c r="EFA215" s="13"/>
      <c r="EFB215" s="13"/>
      <c r="EFC215" s="13"/>
      <c r="EFD215" s="13"/>
      <c r="EFE215" s="13"/>
      <c r="EFF215" s="13"/>
      <c r="EFG215" s="13"/>
      <c r="EFH215" s="13"/>
      <c r="EFI215" s="13"/>
      <c r="EFJ215" s="13"/>
      <c r="EFK215" s="13"/>
      <c r="EFL215" s="13"/>
      <c r="EFM215" s="13"/>
      <c r="EFN215" s="13"/>
      <c r="EFO215" s="13"/>
      <c r="EFP215" s="13"/>
      <c r="EFQ215" s="13"/>
      <c r="EFR215" s="13"/>
      <c r="EFS215" s="13"/>
      <c r="EFT215" s="13"/>
      <c r="EFU215" s="13"/>
      <c r="EFV215" s="13"/>
      <c r="EFW215" s="13"/>
      <c r="EFX215" s="13"/>
      <c r="EFY215" s="13"/>
      <c r="EFZ215" s="13"/>
      <c r="EGA215" s="13"/>
      <c r="EGB215" s="13"/>
      <c r="EGC215" s="13"/>
      <c r="EGD215" s="13"/>
      <c r="EGE215" s="13"/>
      <c r="EGF215" s="13"/>
      <c r="EGG215" s="13"/>
      <c r="EGH215" s="13"/>
      <c r="EGI215" s="13"/>
      <c r="EGJ215" s="13"/>
      <c r="EGK215" s="13"/>
      <c r="EGL215" s="13"/>
      <c r="EGM215" s="13"/>
      <c r="EGN215" s="13"/>
      <c r="EGO215" s="13"/>
      <c r="EGP215" s="13"/>
      <c r="EGQ215" s="13"/>
      <c r="EGR215" s="13"/>
      <c r="EGS215" s="13"/>
      <c r="EGT215" s="13"/>
      <c r="EGU215" s="13"/>
      <c r="EGV215" s="13"/>
      <c r="EGW215" s="13"/>
      <c r="EGX215" s="13"/>
      <c r="EGY215" s="13"/>
      <c r="EGZ215" s="13"/>
      <c r="EHA215" s="13"/>
      <c r="EHB215" s="13"/>
      <c r="EHC215" s="13"/>
      <c r="EHD215" s="13"/>
      <c r="EHE215" s="13"/>
      <c r="EHF215" s="13"/>
      <c r="EHG215" s="13"/>
      <c r="EHH215" s="13"/>
      <c r="EHI215" s="13"/>
      <c r="EHJ215" s="13"/>
      <c r="EHK215" s="13"/>
      <c r="EHL215" s="13"/>
      <c r="EHM215" s="13"/>
      <c r="EHN215" s="13"/>
      <c r="EHO215" s="13"/>
      <c r="EHP215" s="13"/>
      <c r="EHQ215" s="13"/>
      <c r="EHR215" s="13"/>
      <c r="EHS215" s="13"/>
      <c r="EHT215" s="13"/>
      <c r="EHU215" s="13"/>
      <c r="EHV215" s="13"/>
      <c r="EHW215" s="13"/>
      <c r="EHX215" s="13"/>
      <c r="EHY215" s="13"/>
      <c r="EHZ215" s="13"/>
      <c r="EIA215" s="13"/>
      <c r="EIB215" s="13"/>
      <c r="EIC215" s="13"/>
      <c r="EID215" s="13"/>
      <c r="EIE215" s="13"/>
      <c r="EIF215" s="13"/>
      <c r="EIG215" s="13"/>
      <c r="EIH215" s="13"/>
      <c r="EII215" s="13"/>
      <c r="EIJ215" s="13"/>
      <c r="EIK215" s="13"/>
      <c r="EIL215" s="13"/>
    </row>
    <row r="216" spans="1:3626" customFormat="1" ht="16.5" customHeight="1" thickBot="1" x14ac:dyDescent="0.3">
      <c r="A216" s="66" t="s">
        <v>294</v>
      </c>
      <c r="B216" s="167"/>
      <c r="C216" s="167"/>
      <c r="D216" s="167"/>
      <c r="E216" s="307"/>
      <c r="F216" s="307"/>
      <c r="G216" s="158">
        <f>G206+G215</f>
        <v>11223.27</v>
      </c>
      <c r="H216" s="70"/>
      <c r="I216" s="70"/>
      <c r="J216" s="161">
        <f>J206+J215</f>
        <v>13097.27</v>
      </c>
      <c r="K216" s="185"/>
      <c r="L216" s="70"/>
      <c r="M216" s="70"/>
      <c r="N216" s="262">
        <f>N206+N215</f>
        <v>14544.56</v>
      </c>
    </row>
    <row r="217" spans="1:3626" s="7" customFormat="1" x14ac:dyDescent="0.25">
      <c r="A217" s="20" t="s">
        <v>139</v>
      </c>
      <c r="B217" s="131"/>
      <c r="C217" s="131"/>
      <c r="D217" s="131"/>
      <c r="E217" s="131"/>
      <c r="F217" s="131"/>
      <c r="G217" s="131"/>
      <c r="H217" s="150"/>
      <c r="I217" s="150"/>
      <c r="J217" s="150"/>
      <c r="K217" s="196"/>
      <c r="L217" s="150"/>
      <c r="M217" s="150"/>
      <c r="N217" s="260"/>
    </row>
    <row r="218" spans="1:3626" customFormat="1" x14ac:dyDescent="0.25">
      <c r="A218" s="9" t="s">
        <v>273</v>
      </c>
      <c r="B218" s="91"/>
      <c r="C218" s="91"/>
      <c r="D218" s="91"/>
      <c r="E218" s="91"/>
      <c r="F218" s="91"/>
      <c r="G218" s="91">
        <f>J223</f>
        <v>2627.79</v>
      </c>
      <c r="H218" s="151"/>
      <c r="I218" s="151"/>
      <c r="J218" s="152">
        <v>2627.79</v>
      </c>
      <c r="K218" s="197"/>
      <c r="L218" s="151"/>
      <c r="M218" s="151"/>
      <c r="N218" s="261">
        <v>2627.79</v>
      </c>
    </row>
    <row r="219" spans="1:3626" customFormat="1" x14ac:dyDescent="0.25">
      <c r="A219" s="10" t="s">
        <v>140</v>
      </c>
      <c r="B219" s="68"/>
      <c r="C219" s="68"/>
      <c r="D219" s="68"/>
      <c r="E219" s="68"/>
      <c r="F219" s="68"/>
      <c r="G219" s="68"/>
      <c r="H219" s="99"/>
      <c r="I219" s="99"/>
      <c r="J219" s="99"/>
      <c r="K219" s="192"/>
      <c r="L219" s="99"/>
      <c r="M219" s="99"/>
      <c r="N219" s="245"/>
    </row>
    <row r="220" spans="1:3626" customFormat="1" x14ac:dyDescent="0.25">
      <c r="A220" s="11" t="s">
        <v>141</v>
      </c>
      <c r="B220" s="68"/>
      <c r="C220" s="68"/>
      <c r="D220" s="68"/>
      <c r="E220" s="68"/>
      <c r="F220" s="68"/>
      <c r="G220" s="68"/>
      <c r="H220" s="105"/>
      <c r="I220" s="105"/>
      <c r="J220" s="105"/>
      <c r="K220" s="183"/>
      <c r="L220" s="105"/>
      <c r="M220" s="105"/>
      <c r="N220" s="248"/>
    </row>
    <row r="221" spans="1:3626" customFormat="1" ht="18.75" thickBot="1" x14ac:dyDescent="0.3">
      <c r="A221" s="11"/>
      <c r="B221" s="113"/>
      <c r="C221" s="113"/>
      <c r="D221" s="113"/>
      <c r="E221" s="113"/>
      <c r="F221" s="113"/>
      <c r="G221" s="113"/>
      <c r="H221" s="105"/>
      <c r="I221" s="105"/>
      <c r="J221" s="105"/>
      <c r="K221" s="183"/>
      <c r="L221" s="105"/>
      <c r="M221" s="105"/>
      <c r="N221" s="248"/>
    </row>
    <row r="222" spans="1:3626" s="16" customFormat="1" ht="19.5" thickTop="1" thickBot="1" x14ac:dyDescent="0.3">
      <c r="A222" s="62" t="s">
        <v>142</v>
      </c>
      <c r="B222" s="126">
        <f>SUM(B219:B220)</f>
        <v>0</v>
      </c>
      <c r="C222" s="126"/>
      <c r="D222" s="126">
        <f>SUM(D219:D220)</f>
        <v>0</v>
      </c>
      <c r="E222" s="126"/>
      <c r="F222" s="126"/>
      <c r="G222" s="126">
        <f>B222-D222</f>
        <v>0</v>
      </c>
      <c r="H222" s="127">
        <v>0</v>
      </c>
      <c r="I222" s="127"/>
      <c r="J222" s="127">
        <v>0</v>
      </c>
      <c r="K222" s="184"/>
      <c r="L222" s="127"/>
      <c r="M222" s="127"/>
      <c r="N222" s="251"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  <c r="IT222" s="13"/>
      <c r="IU222" s="13"/>
      <c r="IV222" s="13"/>
      <c r="IW222" s="13"/>
      <c r="IX222" s="13"/>
      <c r="IY222" s="13"/>
      <c r="IZ222" s="13"/>
      <c r="JA222" s="13"/>
      <c r="JB222" s="13"/>
      <c r="JC222" s="13"/>
      <c r="JD222" s="13"/>
      <c r="JE222" s="13"/>
      <c r="JF222" s="13"/>
      <c r="JG222" s="13"/>
      <c r="JH222" s="13"/>
      <c r="JI222" s="13"/>
      <c r="JJ222" s="13"/>
      <c r="JK222" s="13"/>
      <c r="JL222" s="13"/>
      <c r="JM222" s="13"/>
      <c r="JN222" s="13"/>
      <c r="JO222" s="13"/>
      <c r="JP222" s="13"/>
      <c r="JQ222" s="13"/>
      <c r="JR222" s="13"/>
      <c r="JS222" s="13"/>
      <c r="JT222" s="13"/>
      <c r="JU222" s="13"/>
      <c r="JV222" s="13"/>
      <c r="JW222" s="13"/>
      <c r="JX222" s="13"/>
      <c r="JY222" s="13"/>
      <c r="JZ222" s="13"/>
      <c r="KA222" s="13"/>
      <c r="KB222" s="13"/>
      <c r="KC222" s="13"/>
      <c r="KD222" s="13"/>
      <c r="KE222" s="13"/>
      <c r="KF222" s="13"/>
      <c r="KG222" s="13"/>
      <c r="KH222" s="13"/>
      <c r="KI222" s="13"/>
      <c r="KJ222" s="13"/>
      <c r="KK222" s="13"/>
      <c r="KL222" s="13"/>
      <c r="KM222" s="13"/>
      <c r="KN222" s="13"/>
      <c r="KO222" s="13"/>
      <c r="KP222" s="13"/>
      <c r="KQ222" s="13"/>
      <c r="KR222" s="13"/>
      <c r="KS222" s="13"/>
      <c r="KT222" s="13"/>
      <c r="KU222" s="13"/>
      <c r="KV222" s="13"/>
      <c r="KW222" s="13"/>
      <c r="KX222" s="13"/>
      <c r="KY222" s="13"/>
      <c r="KZ222" s="13"/>
      <c r="LA222" s="13"/>
      <c r="LB222" s="13"/>
      <c r="LC222" s="13"/>
      <c r="LD222" s="13"/>
      <c r="LE222" s="13"/>
      <c r="LF222" s="13"/>
      <c r="LG222" s="13"/>
      <c r="LH222" s="13"/>
      <c r="LI222" s="13"/>
      <c r="LJ222" s="13"/>
      <c r="LK222" s="13"/>
      <c r="LL222" s="13"/>
      <c r="LM222" s="13"/>
      <c r="LN222" s="13"/>
      <c r="LO222" s="13"/>
      <c r="LP222" s="13"/>
      <c r="LQ222" s="13"/>
      <c r="LR222" s="13"/>
      <c r="LS222" s="13"/>
      <c r="LT222" s="13"/>
      <c r="LU222" s="13"/>
      <c r="LV222" s="13"/>
      <c r="LW222" s="13"/>
      <c r="LX222" s="13"/>
      <c r="LY222" s="13"/>
      <c r="LZ222" s="13"/>
      <c r="MA222" s="13"/>
      <c r="MB222" s="13"/>
      <c r="MC222" s="13"/>
      <c r="MD222" s="13"/>
      <c r="ME222" s="13"/>
      <c r="MF222" s="13"/>
      <c r="MG222" s="13"/>
      <c r="MH222" s="13"/>
      <c r="MI222" s="13"/>
      <c r="MJ222" s="13"/>
      <c r="MK222" s="13"/>
      <c r="ML222" s="13"/>
      <c r="MM222" s="13"/>
      <c r="MN222" s="13"/>
      <c r="MO222" s="13"/>
      <c r="MP222" s="13"/>
      <c r="MQ222" s="13"/>
      <c r="MR222" s="13"/>
      <c r="MS222" s="13"/>
      <c r="MT222" s="13"/>
      <c r="MU222" s="13"/>
      <c r="MV222" s="13"/>
      <c r="MW222" s="13"/>
      <c r="MX222" s="13"/>
      <c r="MY222" s="13"/>
      <c r="MZ222" s="13"/>
      <c r="NA222" s="13"/>
      <c r="NB222" s="13"/>
      <c r="NC222" s="13"/>
      <c r="ND222" s="13"/>
      <c r="NE222" s="13"/>
      <c r="NF222" s="13"/>
      <c r="NG222" s="13"/>
      <c r="NH222" s="13"/>
      <c r="NI222" s="13"/>
      <c r="NJ222" s="13"/>
      <c r="NK222" s="13"/>
      <c r="NL222" s="13"/>
      <c r="NM222" s="13"/>
      <c r="NN222" s="13"/>
      <c r="NO222" s="13"/>
      <c r="NP222" s="13"/>
      <c r="NQ222" s="13"/>
      <c r="NR222" s="13"/>
      <c r="NS222" s="13"/>
      <c r="NT222" s="13"/>
      <c r="NU222" s="13"/>
      <c r="NV222" s="13"/>
      <c r="NW222" s="13"/>
      <c r="NX222" s="13"/>
      <c r="NY222" s="13"/>
      <c r="NZ222" s="13"/>
      <c r="OA222" s="13"/>
      <c r="OB222" s="13"/>
      <c r="OC222" s="13"/>
      <c r="OD222" s="13"/>
      <c r="OE222" s="13"/>
      <c r="OF222" s="13"/>
      <c r="OG222" s="13"/>
      <c r="OH222" s="13"/>
      <c r="OI222" s="13"/>
      <c r="OJ222" s="13"/>
      <c r="OK222" s="13"/>
      <c r="OL222" s="13"/>
      <c r="OM222" s="13"/>
      <c r="ON222" s="13"/>
      <c r="OO222" s="13"/>
      <c r="OP222" s="13"/>
      <c r="OQ222" s="13"/>
      <c r="OR222" s="13"/>
      <c r="OS222" s="13"/>
      <c r="OT222" s="13"/>
      <c r="OU222" s="13"/>
      <c r="OV222" s="13"/>
      <c r="OW222" s="13"/>
      <c r="OX222" s="13"/>
      <c r="OY222" s="13"/>
      <c r="OZ222" s="13"/>
      <c r="PA222" s="13"/>
      <c r="PB222" s="13"/>
      <c r="PC222" s="13"/>
      <c r="PD222" s="13"/>
      <c r="PE222" s="13"/>
      <c r="PF222" s="13"/>
      <c r="PG222" s="13"/>
      <c r="PH222" s="13"/>
      <c r="PI222" s="13"/>
      <c r="PJ222" s="13"/>
      <c r="PK222" s="13"/>
      <c r="PL222" s="13"/>
      <c r="PM222" s="13"/>
      <c r="PN222" s="13"/>
      <c r="PO222" s="13"/>
      <c r="PP222" s="13"/>
      <c r="PQ222" s="13"/>
      <c r="PR222" s="13"/>
      <c r="PS222" s="13"/>
      <c r="PT222" s="13"/>
      <c r="PU222" s="13"/>
      <c r="PV222" s="13"/>
      <c r="PW222" s="13"/>
      <c r="PX222" s="13"/>
      <c r="PY222" s="13"/>
      <c r="PZ222" s="13"/>
      <c r="QA222" s="13"/>
      <c r="QB222" s="13"/>
      <c r="QC222" s="13"/>
      <c r="QD222" s="13"/>
      <c r="QE222" s="13"/>
      <c r="QF222" s="13"/>
      <c r="QG222" s="13"/>
      <c r="QH222" s="13"/>
      <c r="QI222" s="13"/>
      <c r="QJ222" s="13"/>
      <c r="QK222" s="13"/>
      <c r="QL222" s="13"/>
      <c r="QM222" s="13"/>
      <c r="QN222" s="13"/>
      <c r="QO222" s="13"/>
      <c r="QP222" s="13"/>
      <c r="QQ222" s="13"/>
      <c r="QR222" s="13"/>
      <c r="QS222" s="13"/>
      <c r="QT222" s="13"/>
      <c r="QU222" s="13"/>
      <c r="QV222" s="13"/>
      <c r="QW222" s="13"/>
      <c r="QX222" s="13"/>
      <c r="QY222" s="13"/>
      <c r="QZ222" s="13"/>
      <c r="RA222" s="13"/>
      <c r="RB222" s="13"/>
      <c r="RC222" s="13"/>
      <c r="RD222" s="13"/>
      <c r="RE222" s="13"/>
      <c r="RF222" s="13"/>
      <c r="RG222" s="13"/>
      <c r="RH222" s="13"/>
      <c r="RI222" s="13"/>
      <c r="RJ222" s="13"/>
      <c r="RK222" s="13"/>
      <c r="RL222" s="13"/>
      <c r="RM222" s="13"/>
      <c r="RN222" s="13"/>
      <c r="RO222" s="13"/>
      <c r="RP222" s="13"/>
      <c r="RQ222" s="13"/>
      <c r="RR222" s="13"/>
      <c r="RS222" s="13"/>
      <c r="RT222" s="13"/>
      <c r="RU222" s="13"/>
      <c r="RV222" s="13"/>
      <c r="RW222" s="13"/>
      <c r="RX222" s="13"/>
      <c r="RY222" s="13"/>
      <c r="RZ222" s="13"/>
      <c r="SA222" s="13"/>
      <c r="SB222" s="13"/>
      <c r="SC222" s="13"/>
      <c r="SD222" s="13"/>
      <c r="SE222" s="13"/>
      <c r="SF222" s="13"/>
      <c r="SG222" s="13"/>
      <c r="SH222" s="13"/>
      <c r="SI222" s="13"/>
      <c r="SJ222" s="13"/>
      <c r="SK222" s="13"/>
      <c r="SL222" s="13"/>
      <c r="SM222" s="13"/>
      <c r="SN222" s="13"/>
      <c r="SO222" s="13"/>
      <c r="SP222" s="13"/>
      <c r="SQ222" s="13"/>
      <c r="SR222" s="13"/>
      <c r="SS222" s="13"/>
      <c r="ST222" s="13"/>
      <c r="SU222" s="13"/>
      <c r="SV222" s="13"/>
      <c r="SW222" s="13"/>
      <c r="SX222" s="13"/>
      <c r="SY222" s="13"/>
      <c r="SZ222" s="13"/>
      <c r="TA222" s="13"/>
      <c r="TB222" s="13"/>
      <c r="TC222" s="13"/>
      <c r="TD222" s="13"/>
      <c r="TE222" s="13"/>
      <c r="TF222" s="13"/>
      <c r="TG222" s="13"/>
      <c r="TH222" s="13"/>
      <c r="TI222" s="13"/>
      <c r="TJ222" s="13"/>
      <c r="TK222" s="13"/>
      <c r="TL222" s="13"/>
      <c r="TM222" s="13"/>
      <c r="TN222" s="13"/>
      <c r="TO222" s="13"/>
      <c r="TP222" s="13"/>
      <c r="TQ222" s="13"/>
      <c r="TR222" s="13"/>
      <c r="TS222" s="13"/>
      <c r="TT222" s="13"/>
      <c r="TU222" s="13"/>
      <c r="TV222" s="13"/>
      <c r="TW222" s="13"/>
      <c r="TX222" s="13"/>
      <c r="TY222" s="13"/>
      <c r="TZ222" s="13"/>
      <c r="UA222" s="13"/>
      <c r="UB222" s="13"/>
      <c r="UC222" s="13"/>
      <c r="UD222" s="13"/>
      <c r="UE222" s="13"/>
      <c r="UF222" s="13"/>
      <c r="UG222" s="13"/>
      <c r="UH222" s="13"/>
      <c r="UI222" s="13"/>
      <c r="UJ222" s="13"/>
      <c r="UK222" s="13"/>
      <c r="UL222" s="13"/>
      <c r="UM222" s="13"/>
      <c r="UN222" s="13"/>
      <c r="UO222" s="13"/>
      <c r="UP222" s="13"/>
      <c r="UQ222" s="13"/>
      <c r="UR222" s="13"/>
      <c r="US222" s="13"/>
      <c r="UT222" s="13"/>
      <c r="UU222" s="13"/>
      <c r="UV222" s="13"/>
      <c r="UW222" s="13"/>
      <c r="UX222" s="13"/>
      <c r="UY222" s="13"/>
      <c r="UZ222" s="13"/>
      <c r="VA222" s="13"/>
      <c r="VB222" s="13"/>
      <c r="VC222" s="13"/>
      <c r="VD222" s="13"/>
      <c r="VE222" s="13"/>
      <c r="VF222" s="13"/>
      <c r="VG222" s="13"/>
      <c r="VH222" s="13"/>
      <c r="VI222" s="13"/>
      <c r="VJ222" s="13"/>
      <c r="VK222" s="13"/>
      <c r="VL222" s="13"/>
      <c r="VM222" s="13"/>
      <c r="VN222" s="13"/>
      <c r="VO222" s="13"/>
      <c r="VP222" s="13"/>
      <c r="VQ222" s="13"/>
      <c r="VR222" s="13"/>
      <c r="VS222" s="13"/>
      <c r="VT222" s="13"/>
      <c r="VU222" s="13"/>
      <c r="VV222" s="13"/>
      <c r="VW222" s="13"/>
      <c r="VX222" s="13"/>
      <c r="VY222" s="13"/>
      <c r="VZ222" s="13"/>
      <c r="WA222" s="13"/>
      <c r="WB222" s="13"/>
      <c r="WC222" s="13"/>
      <c r="WD222" s="13"/>
      <c r="WE222" s="13"/>
      <c r="WF222" s="13"/>
      <c r="WG222" s="13"/>
      <c r="WH222" s="13"/>
      <c r="WI222" s="13"/>
      <c r="WJ222" s="13"/>
      <c r="WK222" s="13"/>
      <c r="WL222" s="13"/>
      <c r="WM222" s="13"/>
      <c r="WN222" s="13"/>
      <c r="WO222" s="13"/>
      <c r="WP222" s="13"/>
      <c r="WQ222" s="13"/>
      <c r="WR222" s="13"/>
      <c r="WS222" s="13"/>
      <c r="WT222" s="13"/>
      <c r="WU222" s="13"/>
      <c r="WV222" s="13"/>
      <c r="WW222" s="13"/>
      <c r="WX222" s="13"/>
      <c r="WY222" s="13"/>
      <c r="WZ222" s="13"/>
      <c r="XA222" s="13"/>
      <c r="XB222" s="13"/>
      <c r="XC222" s="13"/>
      <c r="XD222" s="13"/>
      <c r="XE222" s="13"/>
      <c r="XF222" s="13"/>
      <c r="XG222" s="13"/>
      <c r="XH222" s="13"/>
      <c r="XI222" s="13"/>
      <c r="XJ222" s="13"/>
      <c r="XK222" s="13"/>
      <c r="XL222" s="13"/>
      <c r="XM222" s="13"/>
      <c r="XN222" s="13"/>
      <c r="XO222" s="13"/>
      <c r="XP222" s="13"/>
      <c r="XQ222" s="13"/>
      <c r="XR222" s="13"/>
      <c r="XS222" s="13"/>
      <c r="XT222" s="13"/>
      <c r="XU222" s="13"/>
      <c r="XV222" s="13"/>
      <c r="XW222" s="13"/>
      <c r="XX222" s="13"/>
      <c r="XY222" s="13"/>
      <c r="XZ222" s="13"/>
      <c r="YA222" s="13"/>
      <c r="YB222" s="13"/>
      <c r="YC222" s="13"/>
      <c r="YD222" s="13"/>
      <c r="YE222" s="13"/>
      <c r="YF222" s="13"/>
      <c r="YG222" s="13"/>
      <c r="YH222" s="13"/>
      <c r="YI222" s="13"/>
      <c r="YJ222" s="13"/>
      <c r="YK222" s="13"/>
      <c r="YL222" s="13"/>
      <c r="YM222" s="13"/>
      <c r="YN222" s="13"/>
      <c r="YO222" s="13"/>
      <c r="YP222" s="13"/>
      <c r="YQ222" s="13"/>
      <c r="YR222" s="13"/>
      <c r="YS222" s="13"/>
      <c r="YT222" s="13"/>
      <c r="YU222" s="13"/>
      <c r="YV222" s="13"/>
      <c r="YW222" s="13"/>
      <c r="YX222" s="13"/>
      <c r="YY222" s="13"/>
      <c r="YZ222" s="13"/>
      <c r="ZA222" s="13"/>
      <c r="ZB222" s="13"/>
      <c r="ZC222" s="13"/>
      <c r="ZD222" s="13"/>
      <c r="ZE222" s="13"/>
      <c r="ZF222" s="13"/>
      <c r="ZG222" s="13"/>
      <c r="ZH222" s="13"/>
      <c r="ZI222" s="13"/>
      <c r="ZJ222" s="13"/>
      <c r="ZK222" s="13"/>
      <c r="ZL222" s="13"/>
      <c r="ZM222" s="13"/>
      <c r="ZN222" s="13"/>
      <c r="ZO222" s="13"/>
      <c r="ZP222" s="13"/>
      <c r="ZQ222" s="13"/>
      <c r="ZR222" s="13"/>
      <c r="ZS222" s="13"/>
      <c r="ZT222" s="13"/>
      <c r="ZU222" s="13"/>
      <c r="ZV222" s="13"/>
      <c r="ZW222" s="13"/>
      <c r="ZX222" s="13"/>
      <c r="ZY222" s="13"/>
      <c r="ZZ222" s="13"/>
      <c r="AAA222" s="13"/>
      <c r="AAB222" s="13"/>
      <c r="AAC222" s="13"/>
      <c r="AAD222" s="13"/>
      <c r="AAE222" s="13"/>
      <c r="AAF222" s="13"/>
      <c r="AAG222" s="13"/>
      <c r="AAH222" s="13"/>
      <c r="AAI222" s="13"/>
      <c r="AAJ222" s="13"/>
      <c r="AAK222" s="13"/>
      <c r="AAL222" s="13"/>
      <c r="AAM222" s="13"/>
      <c r="AAN222" s="13"/>
      <c r="AAO222" s="13"/>
      <c r="AAP222" s="13"/>
      <c r="AAQ222" s="13"/>
      <c r="AAR222" s="13"/>
      <c r="AAS222" s="13"/>
      <c r="AAT222" s="13"/>
      <c r="AAU222" s="13"/>
      <c r="AAV222" s="13"/>
      <c r="AAW222" s="13"/>
      <c r="AAX222" s="13"/>
      <c r="AAY222" s="13"/>
      <c r="AAZ222" s="13"/>
      <c r="ABA222" s="13"/>
      <c r="ABB222" s="13"/>
      <c r="ABC222" s="13"/>
      <c r="ABD222" s="13"/>
      <c r="ABE222" s="13"/>
      <c r="ABF222" s="13"/>
      <c r="ABG222" s="13"/>
      <c r="ABH222" s="13"/>
      <c r="ABI222" s="13"/>
      <c r="ABJ222" s="13"/>
      <c r="ABK222" s="13"/>
      <c r="ABL222" s="13"/>
      <c r="ABM222" s="13"/>
      <c r="ABN222" s="13"/>
      <c r="ABO222" s="13"/>
      <c r="ABP222" s="13"/>
      <c r="ABQ222" s="13"/>
      <c r="ABR222" s="13"/>
      <c r="ABS222" s="13"/>
      <c r="ABT222" s="13"/>
      <c r="ABU222" s="13"/>
      <c r="ABV222" s="13"/>
      <c r="ABW222" s="13"/>
      <c r="ABX222" s="13"/>
      <c r="ABY222" s="13"/>
      <c r="ABZ222" s="13"/>
      <c r="ACA222" s="13"/>
      <c r="ACB222" s="13"/>
      <c r="ACC222" s="13"/>
      <c r="ACD222" s="13"/>
      <c r="ACE222" s="13"/>
      <c r="ACF222" s="13"/>
      <c r="ACG222" s="13"/>
      <c r="ACH222" s="13"/>
      <c r="ACI222" s="13"/>
      <c r="ACJ222" s="13"/>
      <c r="ACK222" s="13"/>
      <c r="ACL222" s="13"/>
      <c r="ACM222" s="13"/>
      <c r="ACN222" s="13"/>
      <c r="ACO222" s="13"/>
      <c r="ACP222" s="13"/>
      <c r="ACQ222" s="13"/>
      <c r="ACR222" s="13"/>
      <c r="ACS222" s="13"/>
      <c r="ACT222" s="13"/>
      <c r="ACU222" s="13"/>
      <c r="ACV222" s="13"/>
      <c r="ACW222" s="13"/>
      <c r="ACX222" s="13"/>
      <c r="ACY222" s="13"/>
      <c r="ACZ222" s="13"/>
      <c r="ADA222" s="13"/>
      <c r="ADB222" s="13"/>
      <c r="ADC222" s="13"/>
      <c r="ADD222" s="13"/>
      <c r="ADE222" s="13"/>
      <c r="ADF222" s="13"/>
      <c r="ADG222" s="13"/>
      <c r="ADH222" s="13"/>
      <c r="ADI222" s="13"/>
      <c r="ADJ222" s="13"/>
      <c r="ADK222" s="13"/>
      <c r="ADL222" s="13"/>
      <c r="ADM222" s="13"/>
      <c r="ADN222" s="13"/>
      <c r="ADO222" s="13"/>
      <c r="ADP222" s="13"/>
      <c r="ADQ222" s="13"/>
      <c r="ADR222" s="13"/>
      <c r="ADS222" s="13"/>
      <c r="ADT222" s="13"/>
      <c r="ADU222" s="13"/>
      <c r="ADV222" s="13"/>
      <c r="ADW222" s="13"/>
      <c r="ADX222" s="13"/>
      <c r="ADY222" s="13"/>
      <c r="ADZ222" s="13"/>
      <c r="AEA222" s="13"/>
      <c r="AEB222" s="13"/>
      <c r="AEC222" s="13"/>
      <c r="AED222" s="13"/>
      <c r="AEE222" s="13"/>
      <c r="AEF222" s="13"/>
      <c r="AEG222" s="13"/>
      <c r="AEH222" s="13"/>
      <c r="AEI222" s="13"/>
      <c r="AEJ222" s="13"/>
      <c r="AEK222" s="13"/>
      <c r="AEL222" s="13"/>
      <c r="AEM222" s="13"/>
      <c r="AEN222" s="13"/>
      <c r="AEO222" s="13"/>
      <c r="AEP222" s="13"/>
      <c r="AEQ222" s="13"/>
      <c r="AER222" s="13"/>
      <c r="AES222" s="13"/>
      <c r="AET222" s="13"/>
      <c r="AEU222" s="13"/>
      <c r="AEV222" s="13"/>
      <c r="AEW222" s="13"/>
      <c r="AEX222" s="13"/>
      <c r="AEY222" s="13"/>
      <c r="AEZ222" s="13"/>
      <c r="AFA222" s="13"/>
      <c r="AFB222" s="13"/>
      <c r="AFC222" s="13"/>
      <c r="AFD222" s="13"/>
      <c r="AFE222" s="13"/>
      <c r="AFF222" s="13"/>
      <c r="AFG222" s="13"/>
      <c r="AFH222" s="13"/>
      <c r="AFI222" s="13"/>
      <c r="AFJ222" s="13"/>
      <c r="AFK222" s="13"/>
      <c r="AFL222" s="13"/>
      <c r="AFM222" s="13"/>
      <c r="AFN222" s="13"/>
      <c r="AFO222" s="13"/>
      <c r="AFP222" s="13"/>
      <c r="AFQ222" s="13"/>
      <c r="AFR222" s="13"/>
      <c r="AFS222" s="13"/>
      <c r="AFT222" s="13"/>
      <c r="AFU222" s="13"/>
      <c r="AFV222" s="13"/>
      <c r="AFW222" s="13"/>
      <c r="AFX222" s="13"/>
      <c r="AFY222" s="13"/>
      <c r="AFZ222" s="13"/>
      <c r="AGA222" s="13"/>
      <c r="AGB222" s="13"/>
      <c r="AGC222" s="13"/>
      <c r="AGD222" s="13"/>
      <c r="AGE222" s="13"/>
      <c r="AGF222" s="13"/>
      <c r="AGG222" s="13"/>
      <c r="AGH222" s="13"/>
      <c r="AGI222" s="13"/>
      <c r="AGJ222" s="13"/>
      <c r="AGK222" s="13"/>
      <c r="AGL222" s="13"/>
      <c r="AGM222" s="13"/>
      <c r="AGN222" s="13"/>
      <c r="AGO222" s="13"/>
      <c r="AGP222" s="13"/>
      <c r="AGQ222" s="13"/>
      <c r="AGR222" s="13"/>
      <c r="AGS222" s="13"/>
      <c r="AGT222" s="13"/>
      <c r="AGU222" s="13"/>
      <c r="AGV222" s="13"/>
      <c r="AGW222" s="13"/>
      <c r="AGX222" s="13"/>
      <c r="AGY222" s="13"/>
      <c r="AGZ222" s="13"/>
      <c r="AHA222" s="13"/>
      <c r="AHB222" s="13"/>
      <c r="AHC222" s="13"/>
      <c r="AHD222" s="13"/>
      <c r="AHE222" s="13"/>
      <c r="AHF222" s="13"/>
      <c r="AHG222" s="13"/>
      <c r="AHH222" s="13"/>
      <c r="AHI222" s="13"/>
      <c r="AHJ222" s="13"/>
      <c r="AHK222" s="13"/>
      <c r="AHL222" s="13"/>
      <c r="AHM222" s="13"/>
      <c r="AHN222" s="13"/>
      <c r="AHO222" s="13"/>
      <c r="AHP222" s="13"/>
      <c r="AHQ222" s="13"/>
      <c r="AHR222" s="13"/>
      <c r="AHS222" s="13"/>
      <c r="AHT222" s="13"/>
      <c r="AHU222" s="13"/>
      <c r="AHV222" s="13"/>
      <c r="AHW222" s="13"/>
      <c r="AHX222" s="13"/>
      <c r="AHY222" s="13"/>
      <c r="AHZ222" s="13"/>
      <c r="AIA222" s="13"/>
      <c r="AIB222" s="13"/>
      <c r="AIC222" s="13"/>
      <c r="AID222" s="13"/>
      <c r="AIE222" s="13"/>
      <c r="AIF222" s="13"/>
      <c r="AIG222" s="13"/>
      <c r="AIH222" s="13"/>
      <c r="AII222" s="13"/>
      <c r="AIJ222" s="13"/>
      <c r="AIK222" s="13"/>
      <c r="AIL222" s="13"/>
      <c r="AIM222" s="13"/>
      <c r="AIN222" s="13"/>
      <c r="AIO222" s="13"/>
      <c r="AIP222" s="13"/>
      <c r="AIQ222" s="13"/>
      <c r="AIR222" s="13"/>
      <c r="AIS222" s="13"/>
      <c r="AIT222" s="13"/>
      <c r="AIU222" s="13"/>
      <c r="AIV222" s="13"/>
      <c r="AIW222" s="13"/>
      <c r="AIX222" s="13"/>
      <c r="AIY222" s="13"/>
      <c r="AIZ222" s="13"/>
      <c r="AJA222" s="13"/>
      <c r="AJB222" s="13"/>
      <c r="AJC222" s="13"/>
      <c r="AJD222" s="13"/>
      <c r="AJE222" s="13"/>
      <c r="AJF222" s="13"/>
      <c r="AJG222" s="13"/>
      <c r="AJH222" s="13"/>
      <c r="AJI222" s="13"/>
      <c r="AJJ222" s="13"/>
      <c r="AJK222" s="13"/>
      <c r="AJL222" s="13"/>
      <c r="AJM222" s="13"/>
      <c r="AJN222" s="13"/>
      <c r="AJO222" s="13"/>
      <c r="AJP222" s="13"/>
      <c r="AJQ222" s="13"/>
      <c r="AJR222" s="13"/>
      <c r="AJS222" s="13"/>
      <c r="AJT222" s="13"/>
      <c r="AJU222" s="13"/>
      <c r="AJV222" s="13"/>
      <c r="AJW222" s="13"/>
      <c r="AJX222" s="13"/>
      <c r="AJY222" s="13"/>
      <c r="AJZ222" s="13"/>
      <c r="AKA222" s="13"/>
      <c r="AKB222" s="13"/>
      <c r="AKC222" s="13"/>
      <c r="AKD222" s="13"/>
      <c r="AKE222" s="13"/>
      <c r="AKF222" s="13"/>
      <c r="AKG222" s="13"/>
      <c r="AKH222" s="13"/>
      <c r="AKI222" s="13"/>
      <c r="AKJ222" s="13"/>
      <c r="AKK222" s="13"/>
      <c r="AKL222" s="13"/>
      <c r="AKM222" s="13"/>
      <c r="AKN222" s="13"/>
      <c r="AKO222" s="13"/>
      <c r="AKP222" s="13"/>
      <c r="AKQ222" s="13"/>
      <c r="AKR222" s="13"/>
      <c r="AKS222" s="13"/>
      <c r="AKT222" s="13"/>
      <c r="AKU222" s="13"/>
      <c r="AKV222" s="13"/>
      <c r="AKW222" s="13"/>
      <c r="AKX222" s="13"/>
      <c r="AKY222" s="13"/>
      <c r="AKZ222" s="13"/>
      <c r="ALA222" s="13"/>
      <c r="ALB222" s="13"/>
      <c r="ALC222" s="13"/>
      <c r="ALD222" s="13"/>
      <c r="ALE222" s="13"/>
      <c r="ALF222" s="13"/>
      <c r="ALG222" s="13"/>
      <c r="ALH222" s="13"/>
      <c r="ALI222" s="13"/>
      <c r="ALJ222" s="13"/>
      <c r="ALK222" s="13"/>
      <c r="ALL222" s="13"/>
      <c r="ALM222" s="13"/>
      <c r="ALN222" s="13"/>
      <c r="ALO222" s="13"/>
      <c r="ALP222" s="13"/>
      <c r="ALQ222" s="13"/>
      <c r="ALR222" s="13"/>
      <c r="ALS222" s="13"/>
      <c r="ALT222" s="13"/>
      <c r="ALU222" s="13"/>
      <c r="ALV222" s="13"/>
      <c r="ALW222" s="13"/>
      <c r="ALX222" s="13"/>
      <c r="ALY222" s="13"/>
      <c r="ALZ222" s="13"/>
      <c r="AMA222" s="13"/>
      <c r="AMB222" s="13"/>
      <c r="AMC222" s="13"/>
      <c r="AMD222" s="13"/>
      <c r="AME222" s="13"/>
      <c r="AMF222" s="13"/>
      <c r="AMG222" s="13"/>
      <c r="AMH222" s="13"/>
      <c r="AMI222" s="13"/>
      <c r="AMJ222" s="13"/>
      <c r="AMK222" s="13"/>
      <c r="AML222" s="13"/>
      <c r="AMM222" s="13"/>
      <c r="AMN222" s="13"/>
      <c r="AMO222" s="13"/>
      <c r="AMP222" s="13"/>
      <c r="AMQ222" s="13"/>
      <c r="AMR222" s="13"/>
      <c r="AMS222" s="13"/>
      <c r="AMT222" s="13"/>
      <c r="AMU222" s="13"/>
      <c r="AMV222" s="13"/>
      <c r="AMW222" s="13"/>
      <c r="AMX222" s="13"/>
      <c r="AMY222" s="13"/>
      <c r="AMZ222" s="13"/>
      <c r="ANA222" s="13"/>
      <c r="ANB222" s="13"/>
      <c r="ANC222" s="13"/>
      <c r="AND222" s="13"/>
      <c r="ANE222" s="13"/>
      <c r="ANF222" s="13"/>
      <c r="ANG222" s="13"/>
      <c r="ANH222" s="13"/>
      <c r="ANI222" s="13"/>
      <c r="ANJ222" s="13"/>
      <c r="ANK222" s="13"/>
      <c r="ANL222" s="13"/>
      <c r="ANM222" s="13"/>
      <c r="ANN222" s="13"/>
      <c r="ANO222" s="13"/>
      <c r="ANP222" s="13"/>
      <c r="ANQ222" s="13"/>
      <c r="ANR222" s="13"/>
      <c r="ANS222" s="13"/>
      <c r="ANT222" s="13"/>
      <c r="ANU222" s="13"/>
      <c r="ANV222" s="13"/>
      <c r="ANW222" s="13"/>
      <c r="ANX222" s="13"/>
      <c r="ANY222" s="13"/>
      <c r="ANZ222" s="13"/>
      <c r="AOA222" s="13"/>
      <c r="AOB222" s="13"/>
      <c r="AOC222" s="13"/>
      <c r="AOD222" s="13"/>
      <c r="AOE222" s="13"/>
      <c r="AOF222" s="13"/>
      <c r="AOG222" s="13"/>
      <c r="AOH222" s="13"/>
      <c r="AOI222" s="13"/>
      <c r="AOJ222" s="13"/>
      <c r="AOK222" s="13"/>
      <c r="AOL222" s="13"/>
      <c r="AOM222" s="13"/>
      <c r="AON222" s="13"/>
      <c r="AOO222" s="13"/>
      <c r="AOP222" s="13"/>
      <c r="AOQ222" s="13"/>
      <c r="AOR222" s="13"/>
      <c r="AOS222" s="13"/>
      <c r="AOT222" s="13"/>
      <c r="AOU222" s="13"/>
      <c r="AOV222" s="13"/>
      <c r="AOW222" s="13"/>
      <c r="AOX222" s="13"/>
      <c r="AOY222" s="13"/>
      <c r="AOZ222" s="13"/>
      <c r="APA222" s="13"/>
      <c r="APB222" s="13"/>
      <c r="APC222" s="13"/>
      <c r="APD222" s="13"/>
      <c r="APE222" s="13"/>
      <c r="APF222" s="13"/>
      <c r="APG222" s="13"/>
      <c r="APH222" s="13"/>
      <c r="API222" s="13"/>
      <c r="APJ222" s="13"/>
      <c r="APK222" s="13"/>
      <c r="APL222" s="13"/>
      <c r="APM222" s="13"/>
      <c r="APN222" s="13"/>
      <c r="APO222" s="13"/>
      <c r="APP222" s="13"/>
      <c r="APQ222" s="13"/>
      <c r="APR222" s="13"/>
      <c r="APS222" s="13"/>
      <c r="APT222" s="13"/>
      <c r="APU222" s="13"/>
      <c r="APV222" s="13"/>
      <c r="APW222" s="13"/>
      <c r="APX222" s="13"/>
      <c r="APY222" s="13"/>
      <c r="APZ222" s="13"/>
      <c r="AQA222" s="13"/>
      <c r="AQB222" s="13"/>
      <c r="AQC222" s="13"/>
      <c r="AQD222" s="13"/>
      <c r="AQE222" s="13"/>
      <c r="AQF222" s="13"/>
      <c r="AQG222" s="13"/>
      <c r="AQH222" s="13"/>
      <c r="AQI222" s="13"/>
      <c r="AQJ222" s="13"/>
      <c r="AQK222" s="13"/>
      <c r="AQL222" s="13"/>
      <c r="AQM222" s="13"/>
      <c r="AQN222" s="13"/>
      <c r="AQO222" s="13"/>
      <c r="AQP222" s="13"/>
      <c r="AQQ222" s="13"/>
      <c r="AQR222" s="13"/>
      <c r="AQS222" s="13"/>
      <c r="AQT222" s="13"/>
      <c r="AQU222" s="13"/>
      <c r="AQV222" s="13"/>
      <c r="AQW222" s="13"/>
      <c r="AQX222" s="13"/>
      <c r="AQY222" s="13"/>
      <c r="AQZ222" s="13"/>
      <c r="ARA222" s="13"/>
      <c r="ARB222" s="13"/>
      <c r="ARC222" s="13"/>
      <c r="ARD222" s="13"/>
      <c r="ARE222" s="13"/>
      <c r="ARF222" s="13"/>
      <c r="ARG222" s="13"/>
      <c r="ARH222" s="13"/>
      <c r="ARI222" s="13"/>
      <c r="ARJ222" s="13"/>
      <c r="ARK222" s="13"/>
      <c r="ARL222" s="13"/>
      <c r="ARM222" s="13"/>
      <c r="ARN222" s="13"/>
      <c r="ARO222" s="13"/>
      <c r="ARP222" s="13"/>
      <c r="ARQ222" s="13"/>
      <c r="ARR222" s="13"/>
      <c r="ARS222" s="13"/>
      <c r="ART222" s="13"/>
      <c r="ARU222" s="13"/>
      <c r="ARV222" s="13"/>
      <c r="ARW222" s="13"/>
      <c r="ARX222" s="13"/>
      <c r="ARY222" s="13"/>
      <c r="ARZ222" s="13"/>
      <c r="ASA222" s="13"/>
      <c r="ASB222" s="13"/>
      <c r="ASC222" s="13"/>
      <c r="ASD222" s="13"/>
      <c r="ASE222" s="13"/>
      <c r="ASF222" s="13"/>
      <c r="ASG222" s="13"/>
      <c r="ASH222" s="13"/>
      <c r="ASI222" s="13"/>
      <c r="ASJ222" s="13"/>
      <c r="ASK222" s="13"/>
      <c r="ASL222" s="13"/>
      <c r="ASM222" s="13"/>
      <c r="ASN222" s="13"/>
      <c r="ASO222" s="13"/>
      <c r="ASP222" s="13"/>
      <c r="ASQ222" s="13"/>
      <c r="ASR222" s="13"/>
      <c r="ASS222" s="13"/>
      <c r="AST222" s="13"/>
      <c r="ASU222" s="13"/>
      <c r="ASV222" s="13"/>
      <c r="ASW222" s="13"/>
      <c r="ASX222" s="13"/>
      <c r="ASY222" s="13"/>
      <c r="ASZ222" s="13"/>
      <c r="ATA222" s="13"/>
      <c r="ATB222" s="13"/>
      <c r="ATC222" s="13"/>
      <c r="ATD222" s="13"/>
      <c r="ATE222" s="13"/>
      <c r="ATF222" s="13"/>
      <c r="ATG222" s="13"/>
      <c r="ATH222" s="13"/>
      <c r="ATI222" s="13"/>
      <c r="ATJ222" s="13"/>
      <c r="ATK222" s="13"/>
      <c r="ATL222" s="13"/>
      <c r="ATM222" s="13"/>
      <c r="ATN222" s="13"/>
      <c r="ATO222" s="13"/>
      <c r="ATP222" s="13"/>
      <c r="ATQ222" s="13"/>
      <c r="ATR222" s="13"/>
      <c r="ATS222" s="13"/>
      <c r="ATT222" s="13"/>
      <c r="ATU222" s="13"/>
      <c r="ATV222" s="13"/>
      <c r="ATW222" s="13"/>
      <c r="ATX222" s="13"/>
      <c r="ATY222" s="13"/>
      <c r="ATZ222" s="13"/>
      <c r="AUA222" s="13"/>
      <c r="AUB222" s="13"/>
      <c r="AUC222" s="13"/>
      <c r="AUD222" s="13"/>
      <c r="AUE222" s="13"/>
      <c r="AUF222" s="13"/>
      <c r="AUG222" s="13"/>
      <c r="AUH222" s="13"/>
      <c r="AUI222" s="13"/>
      <c r="AUJ222" s="13"/>
      <c r="AUK222" s="13"/>
      <c r="AUL222" s="13"/>
      <c r="AUM222" s="13"/>
      <c r="AUN222" s="13"/>
      <c r="AUO222" s="13"/>
      <c r="AUP222" s="13"/>
      <c r="AUQ222" s="13"/>
      <c r="AUR222" s="13"/>
      <c r="AUS222" s="13"/>
      <c r="AUT222" s="13"/>
      <c r="AUU222" s="13"/>
      <c r="AUV222" s="13"/>
      <c r="AUW222" s="13"/>
      <c r="AUX222" s="13"/>
      <c r="AUY222" s="13"/>
      <c r="AUZ222" s="13"/>
      <c r="AVA222" s="13"/>
      <c r="AVB222" s="13"/>
      <c r="AVC222" s="13"/>
      <c r="AVD222" s="13"/>
      <c r="AVE222" s="13"/>
      <c r="AVF222" s="13"/>
      <c r="AVG222" s="13"/>
      <c r="AVH222" s="13"/>
      <c r="AVI222" s="13"/>
      <c r="AVJ222" s="13"/>
      <c r="AVK222" s="13"/>
      <c r="AVL222" s="13"/>
      <c r="AVM222" s="13"/>
      <c r="AVN222" s="13"/>
      <c r="AVO222" s="13"/>
      <c r="AVP222" s="13"/>
      <c r="AVQ222" s="13"/>
      <c r="AVR222" s="13"/>
      <c r="AVS222" s="13"/>
      <c r="AVT222" s="13"/>
      <c r="AVU222" s="13"/>
      <c r="AVV222" s="13"/>
      <c r="AVW222" s="13"/>
      <c r="AVX222" s="13"/>
      <c r="AVY222" s="13"/>
      <c r="AVZ222" s="13"/>
      <c r="AWA222" s="13"/>
      <c r="AWB222" s="13"/>
      <c r="AWC222" s="13"/>
      <c r="AWD222" s="13"/>
      <c r="AWE222" s="13"/>
      <c r="AWF222" s="13"/>
      <c r="AWG222" s="13"/>
      <c r="AWH222" s="13"/>
      <c r="AWI222" s="13"/>
      <c r="AWJ222" s="13"/>
      <c r="AWK222" s="13"/>
      <c r="AWL222" s="13"/>
      <c r="AWM222" s="13"/>
      <c r="AWN222" s="13"/>
      <c r="AWO222" s="13"/>
      <c r="AWP222" s="13"/>
      <c r="AWQ222" s="13"/>
      <c r="AWR222" s="13"/>
      <c r="AWS222" s="13"/>
      <c r="AWT222" s="13"/>
      <c r="AWU222" s="13"/>
      <c r="AWV222" s="13"/>
      <c r="AWW222" s="13"/>
      <c r="AWX222" s="13"/>
      <c r="AWY222" s="13"/>
      <c r="AWZ222" s="13"/>
      <c r="AXA222" s="13"/>
      <c r="AXB222" s="13"/>
      <c r="AXC222" s="13"/>
      <c r="AXD222" s="13"/>
      <c r="AXE222" s="13"/>
      <c r="AXF222" s="13"/>
      <c r="AXG222" s="13"/>
      <c r="AXH222" s="13"/>
      <c r="AXI222" s="13"/>
      <c r="AXJ222" s="13"/>
      <c r="AXK222" s="13"/>
      <c r="AXL222" s="13"/>
      <c r="AXM222" s="13"/>
      <c r="AXN222" s="13"/>
      <c r="AXO222" s="13"/>
      <c r="AXP222" s="13"/>
      <c r="AXQ222" s="13"/>
      <c r="AXR222" s="13"/>
      <c r="AXS222" s="13"/>
      <c r="AXT222" s="13"/>
      <c r="AXU222" s="13"/>
      <c r="AXV222" s="13"/>
      <c r="AXW222" s="13"/>
      <c r="AXX222" s="13"/>
      <c r="AXY222" s="13"/>
      <c r="AXZ222" s="13"/>
      <c r="AYA222" s="13"/>
      <c r="AYB222" s="13"/>
      <c r="AYC222" s="13"/>
      <c r="AYD222" s="13"/>
      <c r="AYE222" s="13"/>
      <c r="AYF222" s="13"/>
      <c r="AYG222" s="13"/>
      <c r="AYH222" s="13"/>
      <c r="AYI222" s="13"/>
      <c r="AYJ222" s="13"/>
      <c r="AYK222" s="13"/>
      <c r="AYL222" s="13"/>
      <c r="AYM222" s="13"/>
      <c r="AYN222" s="13"/>
      <c r="AYO222" s="13"/>
      <c r="AYP222" s="13"/>
      <c r="AYQ222" s="13"/>
      <c r="AYR222" s="13"/>
      <c r="AYS222" s="13"/>
      <c r="AYT222" s="13"/>
      <c r="AYU222" s="13"/>
      <c r="AYV222" s="13"/>
      <c r="AYW222" s="13"/>
      <c r="AYX222" s="13"/>
      <c r="AYY222" s="13"/>
      <c r="AYZ222" s="13"/>
      <c r="AZA222" s="13"/>
      <c r="AZB222" s="13"/>
      <c r="AZC222" s="13"/>
      <c r="AZD222" s="13"/>
      <c r="AZE222" s="13"/>
      <c r="AZF222" s="13"/>
      <c r="AZG222" s="13"/>
      <c r="AZH222" s="13"/>
      <c r="AZI222" s="13"/>
      <c r="AZJ222" s="13"/>
      <c r="AZK222" s="13"/>
      <c r="AZL222" s="13"/>
      <c r="AZM222" s="13"/>
      <c r="AZN222" s="13"/>
      <c r="AZO222" s="13"/>
      <c r="AZP222" s="13"/>
      <c r="AZQ222" s="13"/>
      <c r="AZR222" s="13"/>
      <c r="AZS222" s="13"/>
      <c r="AZT222" s="13"/>
      <c r="AZU222" s="13"/>
      <c r="AZV222" s="13"/>
      <c r="AZW222" s="13"/>
      <c r="AZX222" s="13"/>
      <c r="AZY222" s="13"/>
      <c r="AZZ222" s="13"/>
      <c r="BAA222" s="13"/>
      <c r="BAB222" s="13"/>
      <c r="BAC222" s="13"/>
      <c r="BAD222" s="13"/>
      <c r="BAE222" s="13"/>
      <c r="BAF222" s="13"/>
      <c r="BAG222" s="13"/>
      <c r="BAH222" s="13"/>
      <c r="BAI222" s="13"/>
      <c r="BAJ222" s="13"/>
      <c r="BAK222" s="13"/>
      <c r="BAL222" s="13"/>
      <c r="BAM222" s="13"/>
      <c r="BAN222" s="13"/>
      <c r="BAO222" s="13"/>
      <c r="BAP222" s="13"/>
      <c r="BAQ222" s="13"/>
      <c r="BAR222" s="13"/>
      <c r="BAS222" s="13"/>
      <c r="BAT222" s="13"/>
      <c r="BAU222" s="13"/>
      <c r="BAV222" s="13"/>
      <c r="BAW222" s="13"/>
      <c r="BAX222" s="13"/>
      <c r="BAY222" s="13"/>
      <c r="BAZ222" s="13"/>
      <c r="BBA222" s="13"/>
      <c r="BBB222" s="13"/>
      <c r="BBC222" s="13"/>
      <c r="BBD222" s="13"/>
      <c r="BBE222" s="13"/>
      <c r="BBF222" s="13"/>
      <c r="BBG222" s="13"/>
      <c r="BBH222" s="13"/>
      <c r="BBI222" s="13"/>
      <c r="BBJ222" s="13"/>
      <c r="BBK222" s="13"/>
      <c r="BBL222" s="13"/>
      <c r="BBM222" s="13"/>
      <c r="BBN222" s="13"/>
      <c r="BBO222" s="13"/>
      <c r="BBP222" s="13"/>
      <c r="BBQ222" s="13"/>
      <c r="BBR222" s="13"/>
      <c r="BBS222" s="13"/>
      <c r="BBT222" s="13"/>
      <c r="BBU222" s="13"/>
      <c r="BBV222" s="13"/>
      <c r="BBW222" s="13"/>
      <c r="BBX222" s="13"/>
      <c r="BBY222" s="13"/>
      <c r="BBZ222" s="13"/>
      <c r="BCA222" s="13"/>
      <c r="BCB222" s="13"/>
      <c r="BCC222" s="13"/>
      <c r="BCD222" s="13"/>
      <c r="BCE222" s="13"/>
      <c r="BCF222" s="13"/>
      <c r="BCG222" s="13"/>
      <c r="BCH222" s="13"/>
      <c r="BCI222" s="13"/>
      <c r="BCJ222" s="13"/>
      <c r="BCK222" s="13"/>
      <c r="BCL222" s="13"/>
      <c r="BCM222" s="13"/>
      <c r="BCN222" s="13"/>
      <c r="BCO222" s="13"/>
      <c r="BCP222" s="13"/>
      <c r="BCQ222" s="13"/>
      <c r="BCR222" s="13"/>
      <c r="BCS222" s="13"/>
      <c r="BCT222" s="13"/>
      <c r="BCU222" s="13"/>
      <c r="BCV222" s="13"/>
      <c r="BCW222" s="13"/>
      <c r="BCX222" s="13"/>
      <c r="BCY222" s="13"/>
      <c r="BCZ222" s="13"/>
      <c r="BDA222" s="13"/>
      <c r="BDB222" s="13"/>
      <c r="BDC222" s="13"/>
      <c r="BDD222" s="13"/>
      <c r="BDE222" s="13"/>
      <c r="BDF222" s="13"/>
      <c r="BDG222" s="13"/>
      <c r="BDH222" s="13"/>
      <c r="BDI222" s="13"/>
      <c r="BDJ222" s="13"/>
      <c r="BDK222" s="13"/>
      <c r="BDL222" s="13"/>
      <c r="BDM222" s="13"/>
      <c r="BDN222" s="13"/>
      <c r="BDO222" s="13"/>
      <c r="BDP222" s="13"/>
      <c r="BDQ222" s="13"/>
      <c r="BDR222" s="13"/>
      <c r="BDS222" s="13"/>
      <c r="BDT222" s="13"/>
      <c r="BDU222" s="13"/>
      <c r="BDV222" s="13"/>
      <c r="BDW222" s="13"/>
      <c r="BDX222" s="13"/>
      <c r="BDY222" s="13"/>
      <c r="BDZ222" s="13"/>
      <c r="BEA222" s="13"/>
      <c r="BEB222" s="13"/>
      <c r="BEC222" s="13"/>
      <c r="BED222" s="13"/>
      <c r="BEE222" s="13"/>
      <c r="BEF222" s="13"/>
      <c r="BEG222" s="13"/>
      <c r="BEH222" s="13"/>
      <c r="BEI222" s="13"/>
      <c r="BEJ222" s="13"/>
      <c r="BEK222" s="13"/>
      <c r="BEL222" s="13"/>
      <c r="BEM222" s="13"/>
      <c r="BEN222" s="13"/>
      <c r="BEO222" s="13"/>
      <c r="BEP222" s="13"/>
      <c r="BEQ222" s="13"/>
      <c r="BER222" s="13"/>
      <c r="BES222" s="13"/>
      <c r="BET222" s="13"/>
      <c r="BEU222" s="13"/>
      <c r="BEV222" s="13"/>
      <c r="BEW222" s="13"/>
      <c r="BEX222" s="13"/>
      <c r="BEY222" s="13"/>
      <c r="BEZ222" s="13"/>
      <c r="BFA222" s="13"/>
      <c r="BFB222" s="13"/>
      <c r="BFC222" s="13"/>
      <c r="BFD222" s="13"/>
      <c r="BFE222" s="13"/>
      <c r="BFF222" s="13"/>
      <c r="BFG222" s="13"/>
      <c r="BFH222" s="13"/>
      <c r="BFI222" s="13"/>
      <c r="BFJ222" s="13"/>
      <c r="BFK222" s="13"/>
      <c r="BFL222" s="13"/>
      <c r="BFM222" s="13"/>
      <c r="BFN222" s="13"/>
      <c r="BFO222" s="13"/>
      <c r="BFP222" s="13"/>
      <c r="BFQ222" s="13"/>
      <c r="BFR222" s="13"/>
      <c r="BFS222" s="13"/>
      <c r="BFT222" s="13"/>
      <c r="BFU222" s="13"/>
      <c r="BFV222" s="13"/>
      <c r="BFW222" s="13"/>
      <c r="BFX222" s="13"/>
      <c r="BFY222" s="13"/>
      <c r="BFZ222" s="13"/>
      <c r="BGA222" s="13"/>
      <c r="BGB222" s="13"/>
      <c r="BGC222" s="13"/>
      <c r="BGD222" s="13"/>
      <c r="BGE222" s="13"/>
      <c r="BGF222" s="13"/>
      <c r="BGG222" s="13"/>
      <c r="BGH222" s="13"/>
      <c r="BGI222" s="13"/>
      <c r="BGJ222" s="13"/>
      <c r="BGK222" s="13"/>
      <c r="BGL222" s="13"/>
      <c r="BGM222" s="13"/>
      <c r="BGN222" s="13"/>
      <c r="BGO222" s="13"/>
      <c r="BGP222" s="13"/>
      <c r="BGQ222" s="13"/>
      <c r="BGR222" s="13"/>
      <c r="BGS222" s="13"/>
      <c r="BGT222" s="13"/>
      <c r="BGU222" s="13"/>
      <c r="BGV222" s="13"/>
      <c r="BGW222" s="13"/>
      <c r="BGX222" s="13"/>
      <c r="BGY222" s="13"/>
      <c r="BGZ222" s="13"/>
      <c r="BHA222" s="13"/>
      <c r="BHB222" s="13"/>
      <c r="BHC222" s="13"/>
      <c r="BHD222" s="13"/>
      <c r="BHE222" s="13"/>
      <c r="BHF222" s="13"/>
      <c r="BHG222" s="13"/>
      <c r="BHH222" s="13"/>
      <c r="BHI222" s="13"/>
      <c r="BHJ222" s="13"/>
      <c r="BHK222" s="13"/>
      <c r="BHL222" s="13"/>
      <c r="BHM222" s="13"/>
      <c r="BHN222" s="13"/>
      <c r="BHO222" s="13"/>
      <c r="BHP222" s="13"/>
      <c r="BHQ222" s="13"/>
      <c r="BHR222" s="13"/>
      <c r="BHS222" s="13"/>
      <c r="BHT222" s="13"/>
      <c r="BHU222" s="13"/>
      <c r="BHV222" s="13"/>
      <c r="BHW222" s="13"/>
      <c r="BHX222" s="13"/>
      <c r="BHY222" s="13"/>
      <c r="BHZ222" s="13"/>
      <c r="BIA222" s="13"/>
      <c r="BIB222" s="13"/>
      <c r="BIC222" s="13"/>
      <c r="BID222" s="13"/>
      <c r="BIE222" s="13"/>
      <c r="BIF222" s="13"/>
      <c r="BIG222" s="13"/>
      <c r="BIH222" s="13"/>
      <c r="BII222" s="13"/>
      <c r="BIJ222" s="13"/>
      <c r="BIK222" s="13"/>
      <c r="BIL222" s="13"/>
      <c r="BIM222" s="13"/>
      <c r="BIN222" s="13"/>
      <c r="BIO222" s="13"/>
      <c r="BIP222" s="13"/>
      <c r="BIQ222" s="13"/>
      <c r="BIR222" s="13"/>
      <c r="BIS222" s="13"/>
      <c r="BIT222" s="13"/>
      <c r="BIU222" s="13"/>
      <c r="BIV222" s="13"/>
      <c r="BIW222" s="13"/>
      <c r="BIX222" s="13"/>
      <c r="BIY222" s="13"/>
      <c r="BIZ222" s="13"/>
      <c r="BJA222" s="13"/>
      <c r="BJB222" s="13"/>
      <c r="BJC222" s="13"/>
      <c r="BJD222" s="13"/>
      <c r="BJE222" s="13"/>
      <c r="BJF222" s="13"/>
      <c r="BJG222" s="13"/>
      <c r="BJH222" s="13"/>
      <c r="BJI222" s="13"/>
      <c r="BJJ222" s="13"/>
      <c r="BJK222" s="13"/>
      <c r="BJL222" s="13"/>
      <c r="BJM222" s="13"/>
      <c r="BJN222" s="13"/>
      <c r="BJO222" s="13"/>
      <c r="BJP222" s="13"/>
      <c r="BJQ222" s="13"/>
      <c r="BJR222" s="13"/>
      <c r="BJS222" s="13"/>
      <c r="BJT222" s="13"/>
      <c r="BJU222" s="13"/>
      <c r="BJV222" s="13"/>
      <c r="BJW222" s="13"/>
      <c r="BJX222" s="13"/>
      <c r="BJY222" s="13"/>
      <c r="BJZ222" s="13"/>
      <c r="BKA222" s="13"/>
      <c r="BKB222" s="13"/>
      <c r="BKC222" s="13"/>
      <c r="BKD222" s="13"/>
      <c r="BKE222" s="13"/>
      <c r="BKF222" s="13"/>
      <c r="BKG222" s="13"/>
      <c r="BKH222" s="13"/>
      <c r="BKI222" s="13"/>
      <c r="BKJ222" s="13"/>
      <c r="BKK222" s="13"/>
      <c r="BKL222" s="13"/>
      <c r="BKM222" s="13"/>
      <c r="BKN222" s="13"/>
      <c r="BKO222" s="13"/>
      <c r="BKP222" s="13"/>
      <c r="BKQ222" s="13"/>
      <c r="BKR222" s="13"/>
      <c r="BKS222" s="13"/>
      <c r="BKT222" s="13"/>
      <c r="BKU222" s="13"/>
      <c r="BKV222" s="13"/>
      <c r="BKW222" s="13"/>
      <c r="BKX222" s="13"/>
      <c r="BKY222" s="13"/>
      <c r="BKZ222" s="13"/>
      <c r="BLA222" s="13"/>
      <c r="BLB222" s="13"/>
      <c r="BLC222" s="13"/>
      <c r="BLD222" s="13"/>
      <c r="BLE222" s="13"/>
      <c r="BLF222" s="13"/>
      <c r="BLG222" s="13"/>
      <c r="BLH222" s="13"/>
      <c r="BLI222" s="13"/>
      <c r="BLJ222" s="13"/>
      <c r="BLK222" s="13"/>
      <c r="BLL222" s="13"/>
      <c r="BLM222" s="13"/>
      <c r="BLN222" s="13"/>
      <c r="BLO222" s="13"/>
      <c r="BLP222" s="13"/>
      <c r="BLQ222" s="13"/>
      <c r="BLR222" s="13"/>
      <c r="BLS222" s="13"/>
      <c r="BLT222" s="13"/>
      <c r="BLU222" s="13"/>
      <c r="BLV222" s="13"/>
      <c r="BLW222" s="13"/>
      <c r="BLX222" s="13"/>
      <c r="BLY222" s="13"/>
      <c r="BLZ222" s="13"/>
      <c r="BMA222" s="13"/>
      <c r="BMB222" s="13"/>
      <c r="BMC222" s="13"/>
      <c r="BMD222" s="13"/>
      <c r="BME222" s="13"/>
      <c r="BMF222" s="13"/>
      <c r="BMG222" s="13"/>
      <c r="BMH222" s="13"/>
      <c r="BMI222" s="13"/>
      <c r="BMJ222" s="13"/>
      <c r="BMK222" s="13"/>
      <c r="BML222" s="13"/>
      <c r="BMM222" s="13"/>
      <c r="BMN222" s="13"/>
      <c r="BMO222" s="13"/>
      <c r="BMP222" s="13"/>
      <c r="BMQ222" s="13"/>
      <c r="BMR222" s="13"/>
      <c r="BMS222" s="13"/>
      <c r="BMT222" s="13"/>
      <c r="BMU222" s="13"/>
      <c r="BMV222" s="13"/>
      <c r="BMW222" s="13"/>
      <c r="BMX222" s="13"/>
      <c r="BMY222" s="13"/>
      <c r="BMZ222" s="13"/>
      <c r="BNA222" s="13"/>
      <c r="BNB222" s="13"/>
      <c r="BNC222" s="13"/>
      <c r="BND222" s="13"/>
      <c r="BNE222" s="13"/>
      <c r="BNF222" s="13"/>
      <c r="BNG222" s="13"/>
      <c r="BNH222" s="13"/>
      <c r="BNI222" s="13"/>
      <c r="BNJ222" s="13"/>
      <c r="BNK222" s="13"/>
      <c r="BNL222" s="13"/>
      <c r="BNM222" s="13"/>
      <c r="BNN222" s="13"/>
      <c r="BNO222" s="13"/>
      <c r="BNP222" s="13"/>
      <c r="BNQ222" s="13"/>
      <c r="BNR222" s="13"/>
      <c r="BNS222" s="13"/>
      <c r="BNT222" s="13"/>
      <c r="BNU222" s="13"/>
      <c r="BNV222" s="13"/>
      <c r="BNW222" s="13"/>
      <c r="BNX222" s="13"/>
      <c r="BNY222" s="13"/>
      <c r="BNZ222" s="13"/>
      <c r="BOA222" s="13"/>
      <c r="BOB222" s="13"/>
      <c r="BOC222" s="13"/>
      <c r="BOD222" s="13"/>
      <c r="BOE222" s="13"/>
      <c r="BOF222" s="13"/>
      <c r="BOG222" s="13"/>
      <c r="BOH222" s="13"/>
      <c r="BOI222" s="13"/>
      <c r="BOJ222" s="13"/>
      <c r="BOK222" s="13"/>
      <c r="BOL222" s="13"/>
      <c r="BOM222" s="13"/>
      <c r="BON222" s="13"/>
      <c r="BOO222" s="13"/>
      <c r="BOP222" s="13"/>
      <c r="BOQ222" s="13"/>
      <c r="BOR222" s="13"/>
      <c r="BOS222" s="13"/>
      <c r="BOT222" s="13"/>
      <c r="BOU222" s="13"/>
      <c r="BOV222" s="13"/>
      <c r="BOW222" s="13"/>
      <c r="BOX222" s="13"/>
      <c r="BOY222" s="13"/>
      <c r="BOZ222" s="13"/>
      <c r="BPA222" s="13"/>
      <c r="BPB222" s="13"/>
      <c r="BPC222" s="13"/>
      <c r="BPD222" s="13"/>
      <c r="BPE222" s="13"/>
      <c r="BPF222" s="13"/>
      <c r="BPG222" s="13"/>
      <c r="BPH222" s="13"/>
      <c r="BPI222" s="13"/>
      <c r="BPJ222" s="13"/>
      <c r="BPK222" s="13"/>
      <c r="BPL222" s="13"/>
      <c r="BPM222" s="13"/>
      <c r="BPN222" s="13"/>
      <c r="BPO222" s="13"/>
      <c r="BPP222" s="13"/>
      <c r="BPQ222" s="13"/>
      <c r="BPR222" s="13"/>
      <c r="BPS222" s="13"/>
      <c r="BPT222" s="13"/>
      <c r="BPU222" s="13"/>
      <c r="BPV222" s="13"/>
      <c r="BPW222" s="13"/>
      <c r="BPX222" s="13"/>
      <c r="BPY222" s="13"/>
      <c r="BPZ222" s="13"/>
      <c r="BQA222" s="13"/>
      <c r="BQB222" s="13"/>
      <c r="BQC222" s="13"/>
      <c r="BQD222" s="13"/>
      <c r="BQE222" s="13"/>
      <c r="BQF222" s="13"/>
      <c r="BQG222" s="13"/>
      <c r="BQH222" s="13"/>
      <c r="BQI222" s="13"/>
      <c r="BQJ222" s="13"/>
      <c r="BQK222" s="13"/>
      <c r="BQL222" s="13"/>
      <c r="BQM222" s="13"/>
      <c r="BQN222" s="13"/>
      <c r="BQO222" s="13"/>
      <c r="BQP222" s="13"/>
      <c r="BQQ222" s="13"/>
      <c r="BQR222" s="13"/>
      <c r="BQS222" s="13"/>
      <c r="BQT222" s="13"/>
      <c r="BQU222" s="13"/>
      <c r="BQV222" s="13"/>
      <c r="BQW222" s="13"/>
      <c r="BQX222" s="13"/>
      <c r="BQY222" s="13"/>
      <c r="BQZ222" s="13"/>
      <c r="BRA222" s="13"/>
      <c r="BRB222" s="13"/>
      <c r="BRC222" s="13"/>
      <c r="BRD222" s="13"/>
      <c r="BRE222" s="13"/>
      <c r="BRF222" s="13"/>
      <c r="BRG222" s="13"/>
      <c r="BRH222" s="13"/>
      <c r="BRI222" s="13"/>
      <c r="BRJ222" s="13"/>
      <c r="BRK222" s="13"/>
      <c r="BRL222" s="13"/>
      <c r="BRM222" s="13"/>
      <c r="BRN222" s="13"/>
      <c r="BRO222" s="13"/>
      <c r="BRP222" s="13"/>
      <c r="BRQ222" s="13"/>
      <c r="BRR222" s="13"/>
      <c r="BRS222" s="13"/>
      <c r="BRT222" s="13"/>
      <c r="BRU222" s="13"/>
      <c r="BRV222" s="13"/>
      <c r="BRW222" s="13"/>
      <c r="BRX222" s="13"/>
      <c r="BRY222" s="13"/>
      <c r="BRZ222" s="13"/>
      <c r="BSA222" s="13"/>
      <c r="BSB222" s="13"/>
      <c r="BSC222" s="13"/>
      <c r="BSD222" s="13"/>
      <c r="BSE222" s="13"/>
      <c r="BSF222" s="13"/>
      <c r="BSG222" s="13"/>
      <c r="BSH222" s="13"/>
      <c r="BSI222" s="13"/>
      <c r="BSJ222" s="13"/>
      <c r="BSK222" s="13"/>
      <c r="BSL222" s="13"/>
      <c r="BSM222" s="13"/>
      <c r="BSN222" s="13"/>
      <c r="BSO222" s="13"/>
      <c r="BSP222" s="13"/>
      <c r="BSQ222" s="13"/>
      <c r="BSR222" s="13"/>
      <c r="BSS222" s="13"/>
      <c r="BST222" s="13"/>
      <c r="BSU222" s="13"/>
      <c r="BSV222" s="13"/>
      <c r="BSW222" s="13"/>
      <c r="BSX222" s="13"/>
      <c r="BSY222" s="13"/>
      <c r="BSZ222" s="13"/>
      <c r="BTA222" s="13"/>
      <c r="BTB222" s="13"/>
      <c r="BTC222" s="13"/>
      <c r="BTD222" s="13"/>
      <c r="BTE222" s="13"/>
      <c r="BTF222" s="13"/>
      <c r="BTG222" s="13"/>
      <c r="BTH222" s="13"/>
      <c r="BTI222" s="13"/>
      <c r="BTJ222" s="13"/>
      <c r="BTK222" s="13"/>
      <c r="BTL222" s="13"/>
      <c r="BTM222" s="13"/>
      <c r="BTN222" s="13"/>
      <c r="BTO222" s="13"/>
      <c r="BTP222" s="13"/>
      <c r="BTQ222" s="13"/>
      <c r="BTR222" s="13"/>
      <c r="BTS222" s="13"/>
      <c r="BTT222" s="13"/>
      <c r="BTU222" s="13"/>
      <c r="BTV222" s="13"/>
      <c r="BTW222" s="13"/>
      <c r="BTX222" s="13"/>
      <c r="BTY222" s="13"/>
      <c r="BTZ222" s="13"/>
      <c r="BUA222" s="13"/>
      <c r="BUB222" s="13"/>
      <c r="BUC222" s="13"/>
      <c r="BUD222" s="13"/>
      <c r="BUE222" s="13"/>
      <c r="BUF222" s="13"/>
      <c r="BUG222" s="13"/>
      <c r="BUH222" s="13"/>
      <c r="BUI222" s="13"/>
      <c r="BUJ222" s="13"/>
      <c r="BUK222" s="13"/>
      <c r="BUL222" s="13"/>
      <c r="BUM222" s="13"/>
      <c r="BUN222" s="13"/>
      <c r="BUO222" s="13"/>
      <c r="BUP222" s="13"/>
      <c r="BUQ222" s="13"/>
      <c r="BUR222" s="13"/>
      <c r="BUS222" s="13"/>
      <c r="BUT222" s="13"/>
      <c r="BUU222" s="13"/>
      <c r="BUV222" s="13"/>
      <c r="BUW222" s="13"/>
      <c r="BUX222" s="13"/>
      <c r="BUY222" s="13"/>
      <c r="BUZ222" s="13"/>
      <c r="BVA222" s="13"/>
      <c r="BVB222" s="13"/>
      <c r="BVC222" s="13"/>
      <c r="BVD222" s="13"/>
      <c r="BVE222" s="13"/>
      <c r="BVF222" s="13"/>
      <c r="BVG222" s="13"/>
      <c r="BVH222" s="13"/>
      <c r="BVI222" s="13"/>
      <c r="BVJ222" s="13"/>
      <c r="BVK222" s="13"/>
      <c r="BVL222" s="13"/>
      <c r="BVM222" s="13"/>
      <c r="BVN222" s="13"/>
      <c r="BVO222" s="13"/>
      <c r="BVP222" s="13"/>
      <c r="BVQ222" s="13"/>
      <c r="BVR222" s="13"/>
      <c r="BVS222" s="13"/>
      <c r="BVT222" s="13"/>
      <c r="BVU222" s="13"/>
      <c r="BVV222" s="13"/>
      <c r="BVW222" s="13"/>
      <c r="BVX222" s="13"/>
      <c r="BVY222" s="13"/>
      <c r="BVZ222" s="13"/>
      <c r="BWA222" s="13"/>
      <c r="BWB222" s="13"/>
      <c r="BWC222" s="13"/>
      <c r="BWD222" s="13"/>
      <c r="BWE222" s="13"/>
      <c r="BWF222" s="13"/>
      <c r="BWG222" s="13"/>
      <c r="BWH222" s="13"/>
      <c r="BWI222" s="13"/>
      <c r="BWJ222" s="13"/>
      <c r="BWK222" s="13"/>
      <c r="BWL222" s="13"/>
      <c r="BWM222" s="13"/>
      <c r="BWN222" s="13"/>
      <c r="BWO222" s="13"/>
      <c r="BWP222" s="13"/>
      <c r="BWQ222" s="13"/>
      <c r="BWR222" s="13"/>
      <c r="BWS222" s="13"/>
      <c r="BWT222" s="13"/>
      <c r="BWU222" s="13"/>
      <c r="BWV222" s="13"/>
      <c r="BWW222" s="13"/>
      <c r="BWX222" s="13"/>
      <c r="BWY222" s="13"/>
      <c r="BWZ222" s="13"/>
      <c r="BXA222" s="13"/>
      <c r="BXB222" s="13"/>
      <c r="BXC222" s="13"/>
      <c r="BXD222" s="13"/>
      <c r="BXE222" s="13"/>
      <c r="BXF222" s="13"/>
      <c r="BXG222" s="13"/>
      <c r="BXH222" s="13"/>
      <c r="BXI222" s="13"/>
      <c r="BXJ222" s="13"/>
      <c r="BXK222" s="13"/>
      <c r="BXL222" s="13"/>
      <c r="BXM222" s="13"/>
      <c r="BXN222" s="13"/>
      <c r="BXO222" s="13"/>
      <c r="BXP222" s="13"/>
      <c r="BXQ222" s="13"/>
      <c r="BXR222" s="13"/>
      <c r="BXS222" s="13"/>
      <c r="BXT222" s="13"/>
      <c r="BXU222" s="13"/>
      <c r="BXV222" s="13"/>
      <c r="BXW222" s="13"/>
      <c r="BXX222" s="13"/>
      <c r="BXY222" s="13"/>
      <c r="BXZ222" s="13"/>
      <c r="BYA222" s="13"/>
      <c r="BYB222" s="13"/>
      <c r="BYC222" s="13"/>
      <c r="BYD222" s="13"/>
      <c r="BYE222" s="13"/>
      <c r="BYF222" s="13"/>
      <c r="BYG222" s="13"/>
      <c r="BYH222" s="13"/>
      <c r="BYI222" s="13"/>
      <c r="BYJ222" s="13"/>
      <c r="BYK222" s="13"/>
      <c r="BYL222" s="13"/>
      <c r="BYM222" s="13"/>
      <c r="BYN222" s="13"/>
      <c r="BYO222" s="13"/>
      <c r="BYP222" s="13"/>
      <c r="BYQ222" s="13"/>
      <c r="BYR222" s="13"/>
      <c r="BYS222" s="13"/>
      <c r="BYT222" s="13"/>
      <c r="BYU222" s="13"/>
      <c r="BYV222" s="13"/>
      <c r="BYW222" s="13"/>
      <c r="BYX222" s="13"/>
      <c r="BYY222" s="13"/>
      <c r="BYZ222" s="13"/>
      <c r="BZA222" s="13"/>
      <c r="BZB222" s="13"/>
      <c r="BZC222" s="13"/>
      <c r="BZD222" s="13"/>
      <c r="BZE222" s="13"/>
      <c r="BZF222" s="13"/>
      <c r="BZG222" s="13"/>
      <c r="BZH222" s="13"/>
      <c r="BZI222" s="13"/>
      <c r="BZJ222" s="13"/>
      <c r="BZK222" s="13"/>
      <c r="BZL222" s="13"/>
      <c r="BZM222" s="13"/>
      <c r="BZN222" s="13"/>
      <c r="BZO222" s="13"/>
      <c r="BZP222" s="13"/>
      <c r="BZQ222" s="13"/>
      <c r="BZR222" s="13"/>
      <c r="BZS222" s="13"/>
      <c r="BZT222" s="13"/>
      <c r="BZU222" s="13"/>
      <c r="BZV222" s="13"/>
      <c r="BZW222" s="13"/>
      <c r="BZX222" s="13"/>
      <c r="BZY222" s="13"/>
      <c r="BZZ222" s="13"/>
      <c r="CAA222" s="13"/>
      <c r="CAB222" s="13"/>
      <c r="CAC222" s="13"/>
      <c r="CAD222" s="13"/>
      <c r="CAE222" s="13"/>
      <c r="CAF222" s="13"/>
      <c r="CAG222" s="13"/>
      <c r="CAH222" s="13"/>
      <c r="CAI222" s="13"/>
      <c r="CAJ222" s="13"/>
      <c r="CAK222" s="13"/>
      <c r="CAL222" s="13"/>
      <c r="CAM222" s="13"/>
      <c r="CAN222" s="13"/>
      <c r="CAO222" s="13"/>
      <c r="CAP222" s="13"/>
      <c r="CAQ222" s="13"/>
      <c r="CAR222" s="13"/>
      <c r="CAS222" s="13"/>
      <c r="CAT222" s="13"/>
      <c r="CAU222" s="13"/>
      <c r="CAV222" s="13"/>
      <c r="CAW222" s="13"/>
      <c r="CAX222" s="13"/>
      <c r="CAY222" s="13"/>
      <c r="CAZ222" s="13"/>
      <c r="CBA222" s="13"/>
      <c r="CBB222" s="13"/>
      <c r="CBC222" s="13"/>
      <c r="CBD222" s="13"/>
      <c r="CBE222" s="13"/>
      <c r="CBF222" s="13"/>
      <c r="CBG222" s="13"/>
      <c r="CBH222" s="13"/>
      <c r="CBI222" s="13"/>
      <c r="CBJ222" s="13"/>
      <c r="CBK222" s="13"/>
      <c r="CBL222" s="13"/>
      <c r="CBM222" s="13"/>
      <c r="CBN222" s="13"/>
      <c r="CBO222" s="13"/>
      <c r="CBP222" s="13"/>
      <c r="CBQ222" s="13"/>
      <c r="CBR222" s="13"/>
      <c r="CBS222" s="13"/>
      <c r="CBT222" s="13"/>
      <c r="CBU222" s="13"/>
      <c r="CBV222" s="13"/>
      <c r="CBW222" s="13"/>
      <c r="CBX222" s="13"/>
      <c r="CBY222" s="13"/>
      <c r="CBZ222" s="13"/>
      <c r="CCA222" s="13"/>
      <c r="CCB222" s="13"/>
      <c r="CCC222" s="13"/>
      <c r="CCD222" s="13"/>
      <c r="CCE222" s="13"/>
      <c r="CCF222" s="13"/>
      <c r="CCG222" s="13"/>
      <c r="CCH222" s="13"/>
      <c r="CCI222" s="13"/>
      <c r="CCJ222" s="13"/>
      <c r="CCK222" s="13"/>
      <c r="CCL222" s="13"/>
      <c r="CCM222" s="13"/>
      <c r="CCN222" s="13"/>
      <c r="CCO222" s="13"/>
      <c r="CCP222" s="13"/>
      <c r="CCQ222" s="13"/>
      <c r="CCR222" s="13"/>
      <c r="CCS222" s="13"/>
      <c r="CCT222" s="13"/>
      <c r="CCU222" s="13"/>
      <c r="CCV222" s="13"/>
      <c r="CCW222" s="13"/>
      <c r="CCX222" s="13"/>
      <c r="CCY222" s="13"/>
      <c r="CCZ222" s="13"/>
      <c r="CDA222" s="13"/>
      <c r="CDB222" s="13"/>
      <c r="CDC222" s="13"/>
      <c r="CDD222" s="13"/>
      <c r="CDE222" s="13"/>
      <c r="CDF222" s="13"/>
      <c r="CDG222" s="13"/>
      <c r="CDH222" s="13"/>
      <c r="CDI222" s="13"/>
      <c r="CDJ222" s="13"/>
      <c r="CDK222" s="13"/>
      <c r="CDL222" s="13"/>
      <c r="CDM222" s="13"/>
      <c r="CDN222" s="13"/>
      <c r="CDO222" s="13"/>
      <c r="CDP222" s="13"/>
      <c r="CDQ222" s="13"/>
      <c r="CDR222" s="13"/>
      <c r="CDS222" s="13"/>
      <c r="CDT222" s="13"/>
      <c r="CDU222" s="13"/>
      <c r="CDV222" s="13"/>
      <c r="CDW222" s="13"/>
      <c r="CDX222" s="13"/>
      <c r="CDY222" s="13"/>
      <c r="CDZ222" s="13"/>
      <c r="CEA222" s="13"/>
      <c r="CEB222" s="13"/>
      <c r="CEC222" s="13"/>
      <c r="CED222" s="13"/>
      <c r="CEE222" s="13"/>
      <c r="CEF222" s="13"/>
      <c r="CEG222" s="13"/>
      <c r="CEH222" s="13"/>
      <c r="CEI222" s="13"/>
      <c r="CEJ222" s="13"/>
      <c r="CEK222" s="13"/>
      <c r="CEL222" s="13"/>
      <c r="CEM222" s="13"/>
      <c r="CEN222" s="13"/>
      <c r="CEO222" s="13"/>
      <c r="CEP222" s="13"/>
      <c r="CEQ222" s="13"/>
      <c r="CER222" s="13"/>
      <c r="CES222" s="13"/>
      <c r="CET222" s="13"/>
      <c r="CEU222" s="13"/>
      <c r="CEV222" s="13"/>
      <c r="CEW222" s="13"/>
      <c r="CEX222" s="13"/>
      <c r="CEY222" s="13"/>
      <c r="CEZ222" s="13"/>
      <c r="CFA222" s="13"/>
      <c r="CFB222" s="13"/>
      <c r="CFC222" s="13"/>
      <c r="CFD222" s="13"/>
      <c r="CFE222" s="13"/>
      <c r="CFF222" s="13"/>
      <c r="CFG222" s="13"/>
      <c r="CFH222" s="13"/>
      <c r="CFI222" s="13"/>
      <c r="CFJ222" s="13"/>
      <c r="CFK222" s="13"/>
      <c r="CFL222" s="13"/>
      <c r="CFM222" s="13"/>
      <c r="CFN222" s="13"/>
      <c r="CFO222" s="13"/>
      <c r="CFP222" s="13"/>
      <c r="CFQ222" s="13"/>
      <c r="CFR222" s="13"/>
      <c r="CFS222" s="13"/>
      <c r="CFT222" s="13"/>
      <c r="CFU222" s="13"/>
      <c r="CFV222" s="13"/>
      <c r="CFW222" s="13"/>
      <c r="CFX222" s="13"/>
      <c r="CFY222" s="13"/>
      <c r="CFZ222" s="13"/>
      <c r="CGA222" s="13"/>
      <c r="CGB222" s="13"/>
      <c r="CGC222" s="13"/>
      <c r="CGD222" s="13"/>
      <c r="CGE222" s="13"/>
      <c r="CGF222" s="13"/>
      <c r="CGG222" s="13"/>
      <c r="CGH222" s="13"/>
      <c r="CGI222" s="13"/>
      <c r="CGJ222" s="13"/>
      <c r="CGK222" s="13"/>
      <c r="CGL222" s="13"/>
      <c r="CGM222" s="13"/>
      <c r="CGN222" s="13"/>
      <c r="CGO222" s="13"/>
      <c r="CGP222" s="13"/>
      <c r="CGQ222" s="13"/>
      <c r="CGR222" s="13"/>
      <c r="CGS222" s="13"/>
      <c r="CGT222" s="13"/>
      <c r="CGU222" s="13"/>
      <c r="CGV222" s="13"/>
      <c r="CGW222" s="13"/>
      <c r="CGX222" s="13"/>
      <c r="CGY222" s="13"/>
      <c r="CGZ222" s="13"/>
      <c r="CHA222" s="13"/>
      <c r="CHB222" s="13"/>
      <c r="CHC222" s="13"/>
      <c r="CHD222" s="13"/>
      <c r="CHE222" s="13"/>
      <c r="CHF222" s="13"/>
      <c r="CHG222" s="13"/>
      <c r="CHH222" s="13"/>
      <c r="CHI222" s="13"/>
      <c r="CHJ222" s="13"/>
      <c r="CHK222" s="13"/>
      <c r="CHL222" s="13"/>
      <c r="CHM222" s="13"/>
      <c r="CHN222" s="13"/>
      <c r="CHO222" s="13"/>
      <c r="CHP222" s="13"/>
      <c r="CHQ222" s="13"/>
      <c r="CHR222" s="13"/>
      <c r="CHS222" s="13"/>
      <c r="CHT222" s="13"/>
      <c r="CHU222" s="13"/>
      <c r="CHV222" s="13"/>
      <c r="CHW222" s="13"/>
      <c r="CHX222" s="13"/>
      <c r="CHY222" s="13"/>
      <c r="CHZ222" s="13"/>
      <c r="CIA222" s="13"/>
      <c r="CIB222" s="13"/>
      <c r="CIC222" s="13"/>
      <c r="CID222" s="13"/>
      <c r="CIE222" s="13"/>
      <c r="CIF222" s="13"/>
      <c r="CIG222" s="13"/>
      <c r="CIH222" s="13"/>
      <c r="CII222" s="13"/>
      <c r="CIJ222" s="13"/>
      <c r="CIK222" s="13"/>
      <c r="CIL222" s="13"/>
      <c r="CIM222" s="13"/>
      <c r="CIN222" s="13"/>
      <c r="CIO222" s="13"/>
      <c r="CIP222" s="13"/>
      <c r="CIQ222" s="13"/>
      <c r="CIR222" s="13"/>
      <c r="CIS222" s="13"/>
      <c r="CIT222" s="13"/>
      <c r="CIU222" s="13"/>
      <c r="CIV222" s="13"/>
      <c r="CIW222" s="13"/>
      <c r="CIX222" s="13"/>
      <c r="CIY222" s="13"/>
      <c r="CIZ222" s="13"/>
      <c r="CJA222" s="13"/>
      <c r="CJB222" s="13"/>
      <c r="CJC222" s="13"/>
      <c r="CJD222" s="13"/>
      <c r="CJE222" s="13"/>
      <c r="CJF222" s="13"/>
      <c r="CJG222" s="13"/>
      <c r="CJH222" s="13"/>
      <c r="CJI222" s="13"/>
      <c r="CJJ222" s="13"/>
      <c r="CJK222" s="13"/>
      <c r="CJL222" s="13"/>
      <c r="CJM222" s="13"/>
      <c r="CJN222" s="13"/>
      <c r="CJO222" s="13"/>
      <c r="CJP222" s="13"/>
      <c r="CJQ222" s="13"/>
      <c r="CJR222" s="13"/>
      <c r="CJS222" s="13"/>
      <c r="CJT222" s="13"/>
      <c r="CJU222" s="13"/>
      <c r="CJV222" s="13"/>
      <c r="CJW222" s="13"/>
      <c r="CJX222" s="13"/>
      <c r="CJY222" s="13"/>
      <c r="CJZ222" s="13"/>
      <c r="CKA222" s="13"/>
      <c r="CKB222" s="13"/>
      <c r="CKC222" s="13"/>
      <c r="CKD222" s="13"/>
      <c r="CKE222" s="13"/>
      <c r="CKF222" s="13"/>
      <c r="CKG222" s="13"/>
      <c r="CKH222" s="13"/>
      <c r="CKI222" s="13"/>
      <c r="CKJ222" s="13"/>
      <c r="CKK222" s="13"/>
      <c r="CKL222" s="13"/>
      <c r="CKM222" s="13"/>
      <c r="CKN222" s="13"/>
      <c r="CKO222" s="13"/>
      <c r="CKP222" s="13"/>
      <c r="CKQ222" s="13"/>
      <c r="CKR222" s="13"/>
      <c r="CKS222" s="13"/>
      <c r="CKT222" s="13"/>
      <c r="CKU222" s="13"/>
      <c r="CKV222" s="13"/>
      <c r="CKW222" s="13"/>
      <c r="CKX222" s="13"/>
      <c r="CKY222" s="13"/>
      <c r="CKZ222" s="13"/>
      <c r="CLA222" s="13"/>
      <c r="CLB222" s="13"/>
      <c r="CLC222" s="13"/>
      <c r="CLD222" s="13"/>
      <c r="CLE222" s="13"/>
      <c r="CLF222" s="13"/>
      <c r="CLG222" s="13"/>
      <c r="CLH222" s="13"/>
      <c r="CLI222" s="13"/>
      <c r="CLJ222" s="13"/>
      <c r="CLK222" s="13"/>
      <c r="CLL222" s="13"/>
      <c r="CLM222" s="13"/>
      <c r="CLN222" s="13"/>
      <c r="CLO222" s="13"/>
      <c r="CLP222" s="13"/>
      <c r="CLQ222" s="13"/>
      <c r="CLR222" s="13"/>
      <c r="CLS222" s="13"/>
      <c r="CLT222" s="13"/>
      <c r="CLU222" s="13"/>
      <c r="CLV222" s="13"/>
      <c r="CLW222" s="13"/>
      <c r="CLX222" s="13"/>
      <c r="CLY222" s="13"/>
      <c r="CLZ222" s="13"/>
      <c r="CMA222" s="13"/>
      <c r="CMB222" s="13"/>
      <c r="CMC222" s="13"/>
      <c r="CMD222" s="13"/>
      <c r="CME222" s="13"/>
      <c r="CMF222" s="13"/>
      <c r="CMG222" s="13"/>
      <c r="CMH222" s="13"/>
      <c r="CMI222" s="13"/>
      <c r="CMJ222" s="13"/>
      <c r="CMK222" s="13"/>
      <c r="CML222" s="13"/>
      <c r="CMM222" s="13"/>
      <c r="CMN222" s="13"/>
      <c r="CMO222" s="13"/>
      <c r="CMP222" s="13"/>
      <c r="CMQ222" s="13"/>
      <c r="CMR222" s="13"/>
      <c r="CMS222" s="13"/>
      <c r="CMT222" s="13"/>
      <c r="CMU222" s="13"/>
      <c r="CMV222" s="13"/>
      <c r="CMW222" s="13"/>
      <c r="CMX222" s="13"/>
      <c r="CMY222" s="13"/>
      <c r="CMZ222" s="13"/>
      <c r="CNA222" s="13"/>
      <c r="CNB222" s="13"/>
      <c r="CNC222" s="13"/>
      <c r="CND222" s="13"/>
      <c r="CNE222" s="13"/>
      <c r="CNF222" s="13"/>
      <c r="CNG222" s="13"/>
      <c r="CNH222" s="13"/>
      <c r="CNI222" s="13"/>
      <c r="CNJ222" s="13"/>
      <c r="CNK222" s="13"/>
      <c r="CNL222" s="13"/>
      <c r="CNM222" s="13"/>
      <c r="CNN222" s="13"/>
      <c r="CNO222" s="13"/>
      <c r="CNP222" s="13"/>
      <c r="CNQ222" s="13"/>
      <c r="CNR222" s="13"/>
      <c r="CNS222" s="13"/>
      <c r="CNT222" s="13"/>
      <c r="CNU222" s="13"/>
      <c r="CNV222" s="13"/>
      <c r="CNW222" s="13"/>
      <c r="CNX222" s="13"/>
      <c r="CNY222" s="13"/>
      <c r="CNZ222" s="13"/>
      <c r="COA222" s="13"/>
      <c r="COB222" s="13"/>
      <c r="COC222" s="13"/>
      <c r="COD222" s="13"/>
      <c r="COE222" s="13"/>
      <c r="COF222" s="13"/>
      <c r="COG222" s="13"/>
      <c r="COH222" s="13"/>
      <c r="COI222" s="13"/>
      <c r="COJ222" s="13"/>
      <c r="COK222" s="13"/>
      <c r="COL222" s="13"/>
      <c r="COM222" s="13"/>
      <c r="CON222" s="13"/>
      <c r="COO222" s="13"/>
      <c r="COP222" s="13"/>
      <c r="COQ222" s="13"/>
      <c r="COR222" s="13"/>
      <c r="COS222" s="13"/>
      <c r="COT222" s="13"/>
      <c r="COU222" s="13"/>
      <c r="COV222" s="13"/>
      <c r="COW222" s="13"/>
      <c r="COX222" s="13"/>
      <c r="COY222" s="13"/>
      <c r="COZ222" s="13"/>
      <c r="CPA222" s="13"/>
      <c r="CPB222" s="13"/>
      <c r="CPC222" s="13"/>
      <c r="CPD222" s="13"/>
      <c r="CPE222" s="13"/>
      <c r="CPF222" s="13"/>
      <c r="CPG222" s="13"/>
      <c r="CPH222" s="13"/>
      <c r="CPI222" s="13"/>
      <c r="CPJ222" s="13"/>
      <c r="CPK222" s="13"/>
      <c r="CPL222" s="13"/>
      <c r="CPM222" s="13"/>
      <c r="CPN222" s="13"/>
      <c r="CPO222" s="13"/>
      <c r="CPP222" s="13"/>
      <c r="CPQ222" s="13"/>
      <c r="CPR222" s="13"/>
      <c r="CPS222" s="13"/>
      <c r="CPT222" s="13"/>
      <c r="CPU222" s="13"/>
      <c r="CPV222" s="13"/>
      <c r="CPW222" s="13"/>
      <c r="CPX222" s="13"/>
      <c r="CPY222" s="13"/>
      <c r="CPZ222" s="13"/>
      <c r="CQA222" s="13"/>
      <c r="CQB222" s="13"/>
      <c r="CQC222" s="13"/>
      <c r="CQD222" s="13"/>
      <c r="CQE222" s="13"/>
      <c r="CQF222" s="13"/>
      <c r="CQG222" s="13"/>
      <c r="CQH222" s="13"/>
      <c r="CQI222" s="13"/>
      <c r="CQJ222" s="13"/>
      <c r="CQK222" s="13"/>
      <c r="CQL222" s="13"/>
      <c r="CQM222" s="13"/>
      <c r="CQN222" s="13"/>
      <c r="CQO222" s="13"/>
      <c r="CQP222" s="13"/>
      <c r="CQQ222" s="13"/>
      <c r="CQR222" s="13"/>
      <c r="CQS222" s="13"/>
      <c r="CQT222" s="13"/>
      <c r="CQU222" s="13"/>
      <c r="CQV222" s="13"/>
      <c r="CQW222" s="13"/>
      <c r="CQX222" s="13"/>
      <c r="CQY222" s="13"/>
      <c r="CQZ222" s="13"/>
      <c r="CRA222" s="13"/>
      <c r="CRB222" s="13"/>
      <c r="CRC222" s="13"/>
      <c r="CRD222" s="13"/>
      <c r="CRE222" s="13"/>
      <c r="CRF222" s="13"/>
      <c r="CRG222" s="13"/>
      <c r="CRH222" s="13"/>
      <c r="CRI222" s="13"/>
      <c r="CRJ222" s="13"/>
      <c r="CRK222" s="13"/>
      <c r="CRL222" s="13"/>
      <c r="CRM222" s="13"/>
      <c r="CRN222" s="13"/>
      <c r="CRO222" s="13"/>
      <c r="CRP222" s="13"/>
      <c r="CRQ222" s="13"/>
      <c r="CRR222" s="13"/>
      <c r="CRS222" s="13"/>
      <c r="CRT222" s="13"/>
      <c r="CRU222" s="13"/>
      <c r="CRV222" s="13"/>
      <c r="CRW222" s="13"/>
      <c r="CRX222" s="13"/>
      <c r="CRY222" s="13"/>
      <c r="CRZ222" s="13"/>
      <c r="CSA222" s="13"/>
      <c r="CSB222" s="13"/>
      <c r="CSC222" s="13"/>
      <c r="CSD222" s="13"/>
      <c r="CSE222" s="13"/>
      <c r="CSF222" s="13"/>
      <c r="CSG222" s="13"/>
      <c r="CSH222" s="13"/>
      <c r="CSI222" s="13"/>
      <c r="CSJ222" s="13"/>
      <c r="CSK222" s="13"/>
      <c r="CSL222" s="13"/>
      <c r="CSM222" s="13"/>
      <c r="CSN222" s="13"/>
      <c r="CSO222" s="13"/>
      <c r="CSP222" s="13"/>
      <c r="CSQ222" s="13"/>
      <c r="CSR222" s="13"/>
      <c r="CSS222" s="13"/>
      <c r="CST222" s="13"/>
      <c r="CSU222" s="13"/>
      <c r="CSV222" s="13"/>
      <c r="CSW222" s="13"/>
      <c r="CSX222" s="13"/>
      <c r="CSY222" s="13"/>
      <c r="CSZ222" s="13"/>
      <c r="CTA222" s="13"/>
      <c r="CTB222" s="13"/>
      <c r="CTC222" s="13"/>
      <c r="CTD222" s="13"/>
      <c r="CTE222" s="13"/>
      <c r="CTF222" s="13"/>
      <c r="CTG222" s="13"/>
      <c r="CTH222" s="13"/>
      <c r="CTI222" s="13"/>
      <c r="CTJ222" s="13"/>
      <c r="CTK222" s="13"/>
      <c r="CTL222" s="13"/>
      <c r="CTM222" s="13"/>
      <c r="CTN222" s="13"/>
      <c r="CTO222" s="13"/>
      <c r="CTP222" s="13"/>
      <c r="CTQ222" s="13"/>
      <c r="CTR222" s="13"/>
      <c r="CTS222" s="13"/>
      <c r="CTT222" s="13"/>
      <c r="CTU222" s="13"/>
      <c r="CTV222" s="13"/>
      <c r="CTW222" s="13"/>
      <c r="CTX222" s="13"/>
      <c r="CTY222" s="13"/>
      <c r="CTZ222" s="13"/>
      <c r="CUA222" s="13"/>
      <c r="CUB222" s="13"/>
      <c r="CUC222" s="13"/>
      <c r="CUD222" s="13"/>
      <c r="CUE222" s="13"/>
      <c r="CUF222" s="13"/>
      <c r="CUG222" s="13"/>
      <c r="CUH222" s="13"/>
      <c r="CUI222" s="13"/>
      <c r="CUJ222" s="13"/>
      <c r="CUK222" s="13"/>
      <c r="CUL222" s="13"/>
      <c r="CUM222" s="13"/>
      <c r="CUN222" s="13"/>
      <c r="CUO222" s="13"/>
      <c r="CUP222" s="13"/>
      <c r="CUQ222" s="13"/>
      <c r="CUR222" s="13"/>
      <c r="CUS222" s="13"/>
      <c r="CUT222" s="13"/>
      <c r="CUU222" s="13"/>
      <c r="CUV222" s="13"/>
      <c r="CUW222" s="13"/>
      <c r="CUX222" s="13"/>
      <c r="CUY222" s="13"/>
      <c r="CUZ222" s="13"/>
      <c r="CVA222" s="13"/>
      <c r="CVB222" s="13"/>
      <c r="CVC222" s="13"/>
      <c r="CVD222" s="13"/>
      <c r="CVE222" s="13"/>
      <c r="CVF222" s="13"/>
      <c r="CVG222" s="13"/>
      <c r="CVH222" s="13"/>
      <c r="CVI222" s="13"/>
      <c r="CVJ222" s="13"/>
      <c r="CVK222" s="13"/>
      <c r="CVL222" s="13"/>
      <c r="CVM222" s="13"/>
      <c r="CVN222" s="13"/>
      <c r="CVO222" s="13"/>
      <c r="CVP222" s="13"/>
      <c r="CVQ222" s="13"/>
      <c r="CVR222" s="13"/>
      <c r="CVS222" s="13"/>
      <c r="CVT222" s="13"/>
      <c r="CVU222" s="13"/>
      <c r="CVV222" s="13"/>
      <c r="CVW222" s="13"/>
      <c r="CVX222" s="13"/>
      <c r="CVY222" s="13"/>
      <c r="CVZ222" s="13"/>
      <c r="CWA222" s="13"/>
      <c r="CWB222" s="13"/>
      <c r="CWC222" s="13"/>
      <c r="CWD222" s="13"/>
      <c r="CWE222" s="13"/>
      <c r="CWF222" s="13"/>
      <c r="CWG222" s="13"/>
      <c r="CWH222" s="13"/>
      <c r="CWI222" s="13"/>
      <c r="CWJ222" s="13"/>
      <c r="CWK222" s="13"/>
      <c r="CWL222" s="13"/>
      <c r="CWM222" s="13"/>
      <c r="CWN222" s="13"/>
      <c r="CWO222" s="13"/>
      <c r="CWP222" s="13"/>
      <c r="CWQ222" s="13"/>
      <c r="CWR222" s="13"/>
      <c r="CWS222" s="13"/>
      <c r="CWT222" s="13"/>
      <c r="CWU222" s="13"/>
      <c r="CWV222" s="13"/>
      <c r="CWW222" s="13"/>
      <c r="CWX222" s="13"/>
      <c r="CWY222" s="13"/>
      <c r="CWZ222" s="13"/>
      <c r="CXA222" s="13"/>
      <c r="CXB222" s="13"/>
      <c r="CXC222" s="13"/>
      <c r="CXD222" s="13"/>
      <c r="CXE222" s="13"/>
      <c r="CXF222" s="13"/>
      <c r="CXG222" s="13"/>
      <c r="CXH222" s="13"/>
      <c r="CXI222" s="13"/>
      <c r="CXJ222" s="13"/>
      <c r="CXK222" s="13"/>
      <c r="CXL222" s="13"/>
      <c r="CXM222" s="13"/>
      <c r="CXN222" s="13"/>
      <c r="CXO222" s="13"/>
      <c r="CXP222" s="13"/>
      <c r="CXQ222" s="13"/>
      <c r="CXR222" s="13"/>
      <c r="CXS222" s="13"/>
      <c r="CXT222" s="13"/>
      <c r="CXU222" s="13"/>
      <c r="CXV222" s="13"/>
      <c r="CXW222" s="13"/>
      <c r="CXX222" s="13"/>
      <c r="CXY222" s="13"/>
      <c r="CXZ222" s="13"/>
      <c r="CYA222" s="13"/>
      <c r="CYB222" s="13"/>
      <c r="CYC222" s="13"/>
      <c r="CYD222" s="13"/>
      <c r="CYE222" s="13"/>
      <c r="CYF222" s="13"/>
      <c r="CYG222" s="13"/>
      <c r="CYH222" s="13"/>
      <c r="CYI222" s="13"/>
      <c r="CYJ222" s="13"/>
      <c r="CYK222" s="13"/>
      <c r="CYL222" s="13"/>
      <c r="CYM222" s="13"/>
      <c r="CYN222" s="13"/>
      <c r="CYO222" s="13"/>
      <c r="CYP222" s="13"/>
      <c r="CYQ222" s="13"/>
      <c r="CYR222" s="13"/>
      <c r="CYS222" s="13"/>
      <c r="CYT222" s="13"/>
      <c r="CYU222" s="13"/>
      <c r="CYV222" s="13"/>
      <c r="CYW222" s="13"/>
      <c r="CYX222" s="13"/>
      <c r="CYY222" s="13"/>
      <c r="CYZ222" s="13"/>
      <c r="CZA222" s="13"/>
      <c r="CZB222" s="13"/>
      <c r="CZC222" s="13"/>
      <c r="CZD222" s="13"/>
      <c r="CZE222" s="13"/>
      <c r="CZF222" s="13"/>
      <c r="CZG222" s="13"/>
      <c r="CZH222" s="13"/>
      <c r="CZI222" s="13"/>
      <c r="CZJ222" s="13"/>
      <c r="CZK222" s="13"/>
      <c r="CZL222" s="13"/>
      <c r="CZM222" s="13"/>
      <c r="CZN222" s="13"/>
      <c r="CZO222" s="13"/>
      <c r="CZP222" s="13"/>
      <c r="CZQ222" s="13"/>
      <c r="CZR222" s="13"/>
      <c r="CZS222" s="13"/>
      <c r="CZT222" s="13"/>
      <c r="CZU222" s="13"/>
      <c r="CZV222" s="13"/>
      <c r="CZW222" s="13"/>
      <c r="CZX222" s="13"/>
      <c r="CZY222" s="13"/>
      <c r="CZZ222" s="13"/>
      <c r="DAA222" s="13"/>
      <c r="DAB222" s="13"/>
      <c r="DAC222" s="13"/>
      <c r="DAD222" s="13"/>
      <c r="DAE222" s="13"/>
      <c r="DAF222" s="13"/>
      <c r="DAG222" s="13"/>
      <c r="DAH222" s="13"/>
      <c r="DAI222" s="13"/>
      <c r="DAJ222" s="13"/>
      <c r="DAK222" s="13"/>
      <c r="DAL222" s="13"/>
      <c r="DAM222" s="13"/>
      <c r="DAN222" s="13"/>
      <c r="DAO222" s="13"/>
      <c r="DAP222" s="13"/>
      <c r="DAQ222" s="13"/>
      <c r="DAR222" s="13"/>
      <c r="DAS222" s="13"/>
      <c r="DAT222" s="13"/>
      <c r="DAU222" s="13"/>
      <c r="DAV222" s="13"/>
      <c r="DAW222" s="13"/>
      <c r="DAX222" s="13"/>
      <c r="DAY222" s="13"/>
      <c r="DAZ222" s="13"/>
      <c r="DBA222" s="13"/>
      <c r="DBB222" s="13"/>
      <c r="DBC222" s="13"/>
      <c r="DBD222" s="13"/>
      <c r="DBE222" s="13"/>
      <c r="DBF222" s="13"/>
      <c r="DBG222" s="13"/>
      <c r="DBH222" s="13"/>
      <c r="DBI222" s="13"/>
      <c r="DBJ222" s="13"/>
      <c r="DBK222" s="13"/>
      <c r="DBL222" s="13"/>
      <c r="DBM222" s="13"/>
      <c r="DBN222" s="13"/>
      <c r="DBO222" s="13"/>
      <c r="DBP222" s="13"/>
      <c r="DBQ222" s="13"/>
      <c r="DBR222" s="13"/>
      <c r="DBS222" s="13"/>
      <c r="DBT222" s="13"/>
      <c r="DBU222" s="13"/>
      <c r="DBV222" s="13"/>
      <c r="DBW222" s="13"/>
      <c r="DBX222" s="13"/>
      <c r="DBY222" s="13"/>
      <c r="DBZ222" s="13"/>
      <c r="DCA222" s="13"/>
      <c r="DCB222" s="13"/>
      <c r="DCC222" s="13"/>
      <c r="DCD222" s="13"/>
      <c r="DCE222" s="13"/>
      <c r="DCF222" s="13"/>
      <c r="DCG222" s="13"/>
      <c r="DCH222" s="13"/>
      <c r="DCI222" s="13"/>
      <c r="DCJ222" s="13"/>
      <c r="DCK222" s="13"/>
      <c r="DCL222" s="13"/>
      <c r="DCM222" s="13"/>
      <c r="DCN222" s="13"/>
      <c r="DCO222" s="13"/>
      <c r="DCP222" s="13"/>
      <c r="DCQ222" s="13"/>
      <c r="DCR222" s="13"/>
      <c r="DCS222" s="13"/>
      <c r="DCT222" s="13"/>
      <c r="DCU222" s="13"/>
      <c r="DCV222" s="13"/>
      <c r="DCW222" s="13"/>
      <c r="DCX222" s="13"/>
      <c r="DCY222" s="13"/>
      <c r="DCZ222" s="13"/>
      <c r="DDA222" s="13"/>
      <c r="DDB222" s="13"/>
      <c r="DDC222" s="13"/>
      <c r="DDD222" s="13"/>
      <c r="DDE222" s="13"/>
      <c r="DDF222" s="13"/>
      <c r="DDG222" s="13"/>
      <c r="DDH222" s="13"/>
      <c r="DDI222" s="13"/>
      <c r="DDJ222" s="13"/>
      <c r="DDK222" s="13"/>
      <c r="DDL222" s="13"/>
      <c r="DDM222" s="13"/>
      <c r="DDN222" s="13"/>
      <c r="DDO222" s="13"/>
      <c r="DDP222" s="13"/>
      <c r="DDQ222" s="13"/>
      <c r="DDR222" s="13"/>
      <c r="DDS222" s="13"/>
      <c r="DDT222" s="13"/>
      <c r="DDU222" s="13"/>
      <c r="DDV222" s="13"/>
      <c r="DDW222" s="13"/>
      <c r="DDX222" s="13"/>
      <c r="DDY222" s="13"/>
      <c r="DDZ222" s="13"/>
      <c r="DEA222" s="13"/>
      <c r="DEB222" s="13"/>
      <c r="DEC222" s="13"/>
      <c r="DED222" s="13"/>
      <c r="DEE222" s="13"/>
      <c r="DEF222" s="13"/>
      <c r="DEG222" s="13"/>
      <c r="DEH222" s="13"/>
      <c r="DEI222" s="13"/>
      <c r="DEJ222" s="13"/>
      <c r="DEK222" s="13"/>
      <c r="DEL222" s="13"/>
      <c r="DEM222" s="13"/>
      <c r="DEN222" s="13"/>
      <c r="DEO222" s="13"/>
      <c r="DEP222" s="13"/>
      <c r="DEQ222" s="13"/>
      <c r="DER222" s="13"/>
      <c r="DES222" s="13"/>
      <c r="DET222" s="13"/>
      <c r="DEU222" s="13"/>
      <c r="DEV222" s="13"/>
      <c r="DEW222" s="13"/>
      <c r="DEX222" s="13"/>
      <c r="DEY222" s="13"/>
      <c r="DEZ222" s="13"/>
      <c r="DFA222" s="13"/>
      <c r="DFB222" s="13"/>
      <c r="DFC222" s="13"/>
      <c r="DFD222" s="13"/>
      <c r="DFE222" s="13"/>
      <c r="DFF222" s="13"/>
      <c r="DFG222" s="13"/>
      <c r="DFH222" s="13"/>
      <c r="DFI222" s="13"/>
      <c r="DFJ222" s="13"/>
      <c r="DFK222" s="13"/>
      <c r="DFL222" s="13"/>
      <c r="DFM222" s="13"/>
      <c r="DFN222" s="13"/>
      <c r="DFO222" s="13"/>
      <c r="DFP222" s="13"/>
      <c r="DFQ222" s="13"/>
      <c r="DFR222" s="13"/>
      <c r="DFS222" s="13"/>
      <c r="DFT222" s="13"/>
      <c r="DFU222" s="13"/>
      <c r="DFV222" s="13"/>
      <c r="DFW222" s="13"/>
      <c r="DFX222" s="13"/>
      <c r="DFY222" s="13"/>
      <c r="DFZ222" s="13"/>
      <c r="DGA222" s="13"/>
      <c r="DGB222" s="13"/>
      <c r="DGC222" s="13"/>
      <c r="DGD222" s="13"/>
      <c r="DGE222" s="13"/>
      <c r="DGF222" s="13"/>
      <c r="DGG222" s="13"/>
      <c r="DGH222" s="13"/>
      <c r="DGI222" s="13"/>
      <c r="DGJ222" s="13"/>
      <c r="DGK222" s="13"/>
      <c r="DGL222" s="13"/>
      <c r="DGM222" s="13"/>
      <c r="DGN222" s="13"/>
      <c r="DGO222" s="13"/>
      <c r="DGP222" s="13"/>
      <c r="DGQ222" s="13"/>
      <c r="DGR222" s="13"/>
      <c r="DGS222" s="13"/>
      <c r="DGT222" s="13"/>
      <c r="DGU222" s="13"/>
      <c r="DGV222" s="13"/>
      <c r="DGW222" s="13"/>
      <c r="DGX222" s="13"/>
      <c r="DGY222" s="13"/>
      <c r="DGZ222" s="13"/>
      <c r="DHA222" s="13"/>
      <c r="DHB222" s="13"/>
      <c r="DHC222" s="13"/>
      <c r="DHD222" s="13"/>
      <c r="DHE222" s="13"/>
      <c r="DHF222" s="13"/>
      <c r="DHG222" s="13"/>
      <c r="DHH222" s="13"/>
      <c r="DHI222" s="13"/>
      <c r="DHJ222" s="13"/>
      <c r="DHK222" s="13"/>
      <c r="DHL222" s="13"/>
      <c r="DHM222" s="13"/>
      <c r="DHN222" s="13"/>
      <c r="DHO222" s="13"/>
      <c r="DHP222" s="13"/>
      <c r="DHQ222" s="13"/>
      <c r="DHR222" s="13"/>
      <c r="DHS222" s="13"/>
      <c r="DHT222" s="13"/>
      <c r="DHU222" s="13"/>
      <c r="DHV222" s="13"/>
      <c r="DHW222" s="13"/>
      <c r="DHX222" s="13"/>
      <c r="DHY222" s="13"/>
      <c r="DHZ222" s="13"/>
      <c r="DIA222" s="13"/>
      <c r="DIB222" s="13"/>
      <c r="DIC222" s="13"/>
      <c r="DID222" s="13"/>
      <c r="DIE222" s="13"/>
      <c r="DIF222" s="13"/>
      <c r="DIG222" s="13"/>
      <c r="DIH222" s="13"/>
      <c r="DII222" s="13"/>
      <c r="DIJ222" s="13"/>
      <c r="DIK222" s="13"/>
      <c r="DIL222" s="13"/>
      <c r="DIM222" s="13"/>
      <c r="DIN222" s="13"/>
      <c r="DIO222" s="13"/>
      <c r="DIP222" s="13"/>
      <c r="DIQ222" s="13"/>
      <c r="DIR222" s="13"/>
      <c r="DIS222" s="13"/>
      <c r="DIT222" s="13"/>
      <c r="DIU222" s="13"/>
      <c r="DIV222" s="13"/>
      <c r="DIW222" s="13"/>
      <c r="DIX222" s="13"/>
      <c r="DIY222" s="13"/>
      <c r="DIZ222" s="13"/>
      <c r="DJA222" s="13"/>
      <c r="DJB222" s="13"/>
      <c r="DJC222" s="13"/>
      <c r="DJD222" s="13"/>
      <c r="DJE222" s="13"/>
      <c r="DJF222" s="13"/>
      <c r="DJG222" s="13"/>
      <c r="DJH222" s="13"/>
      <c r="DJI222" s="13"/>
      <c r="DJJ222" s="13"/>
      <c r="DJK222" s="13"/>
      <c r="DJL222" s="13"/>
      <c r="DJM222" s="13"/>
      <c r="DJN222" s="13"/>
      <c r="DJO222" s="13"/>
      <c r="DJP222" s="13"/>
      <c r="DJQ222" s="13"/>
      <c r="DJR222" s="13"/>
      <c r="DJS222" s="13"/>
      <c r="DJT222" s="13"/>
      <c r="DJU222" s="13"/>
      <c r="DJV222" s="13"/>
      <c r="DJW222" s="13"/>
      <c r="DJX222" s="13"/>
      <c r="DJY222" s="13"/>
      <c r="DJZ222" s="13"/>
      <c r="DKA222" s="13"/>
      <c r="DKB222" s="13"/>
      <c r="DKC222" s="13"/>
      <c r="DKD222" s="13"/>
      <c r="DKE222" s="13"/>
      <c r="DKF222" s="13"/>
      <c r="DKG222" s="13"/>
      <c r="DKH222" s="13"/>
      <c r="DKI222" s="13"/>
      <c r="DKJ222" s="13"/>
      <c r="DKK222" s="13"/>
      <c r="DKL222" s="13"/>
      <c r="DKM222" s="13"/>
      <c r="DKN222" s="13"/>
      <c r="DKO222" s="13"/>
      <c r="DKP222" s="13"/>
      <c r="DKQ222" s="13"/>
      <c r="DKR222" s="13"/>
      <c r="DKS222" s="13"/>
      <c r="DKT222" s="13"/>
      <c r="DKU222" s="13"/>
      <c r="DKV222" s="13"/>
      <c r="DKW222" s="13"/>
      <c r="DKX222" s="13"/>
      <c r="DKY222" s="13"/>
      <c r="DKZ222" s="13"/>
      <c r="DLA222" s="13"/>
      <c r="DLB222" s="13"/>
      <c r="DLC222" s="13"/>
      <c r="DLD222" s="13"/>
      <c r="DLE222" s="13"/>
      <c r="DLF222" s="13"/>
      <c r="DLG222" s="13"/>
      <c r="DLH222" s="13"/>
      <c r="DLI222" s="13"/>
      <c r="DLJ222" s="13"/>
      <c r="DLK222" s="13"/>
      <c r="DLL222" s="13"/>
      <c r="DLM222" s="13"/>
      <c r="DLN222" s="13"/>
      <c r="DLO222" s="13"/>
      <c r="DLP222" s="13"/>
      <c r="DLQ222" s="13"/>
      <c r="DLR222" s="13"/>
      <c r="DLS222" s="13"/>
      <c r="DLT222" s="13"/>
      <c r="DLU222" s="13"/>
      <c r="DLV222" s="13"/>
      <c r="DLW222" s="13"/>
      <c r="DLX222" s="13"/>
      <c r="DLY222" s="13"/>
      <c r="DLZ222" s="13"/>
      <c r="DMA222" s="13"/>
      <c r="DMB222" s="13"/>
      <c r="DMC222" s="13"/>
      <c r="DMD222" s="13"/>
      <c r="DME222" s="13"/>
      <c r="DMF222" s="13"/>
      <c r="DMG222" s="13"/>
      <c r="DMH222" s="13"/>
      <c r="DMI222" s="13"/>
      <c r="DMJ222" s="13"/>
      <c r="DMK222" s="13"/>
      <c r="DML222" s="13"/>
      <c r="DMM222" s="13"/>
      <c r="DMN222" s="13"/>
      <c r="DMO222" s="13"/>
      <c r="DMP222" s="13"/>
      <c r="DMQ222" s="13"/>
      <c r="DMR222" s="13"/>
      <c r="DMS222" s="13"/>
      <c r="DMT222" s="13"/>
      <c r="DMU222" s="13"/>
      <c r="DMV222" s="13"/>
      <c r="DMW222" s="13"/>
      <c r="DMX222" s="13"/>
      <c r="DMY222" s="13"/>
      <c r="DMZ222" s="13"/>
      <c r="DNA222" s="13"/>
      <c r="DNB222" s="13"/>
      <c r="DNC222" s="13"/>
      <c r="DND222" s="13"/>
      <c r="DNE222" s="13"/>
      <c r="DNF222" s="13"/>
      <c r="DNG222" s="13"/>
      <c r="DNH222" s="13"/>
      <c r="DNI222" s="13"/>
      <c r="DNJ222" s="13"/>
      <c r="DNK222" s="13"/>
      <c r="DNL222" s="13"/>
      <c r="DNM222" s="13"/>
      <c r="DNN222" s="13"/>
      <c r="DNO222" s="13"/>
      <c r="DNP222" s="13"/>
      <c r="DNQ222" s="13"/>
      <c r="DNR222" s="13"/>
      <c r="DNS222" s="13"/>
      <c r="DNT222" s="13"/>
      <c r="DNU222" s="13"/>
      <c r="DNV222" s="13"/>
      <c r="DNW222" s="13"/>
      <c r="DNX222" s="13"/>
      <c r="DNY222" s="13"/>
      <c r="DNZ222" s="13"/>
      <c r="DOA222" s="13"/>
      <c r="DOB222" s="13"/>
      <c r="DOC222" s="13"/>
      <c r="DOD222" s="13"/>
      <c r="DOE222" s="13"/>
      <c r="DOF222" s="13"/>
      <c r="DOG222" s="13"/>
      <c r="DOH222" s="13"/>
      <c r="DOI222" s="13"/>
      <c r="DOJ222" s="13"/>
      <c r="DOK222" s="13"/>
      <c r="DOL222" s="13"/>
      <c r="DOM222" s="13"/>
      <c r="DON222" s="13"/>
      <c r="DOO222" s="13"/>
      <c r="DOP222" s="13"/>
      <c r="DOQ222" s="13"/>
      <c r="DOR222" s="13"/>
      <c r="DOS222" s="13"/>
      <c r="DOT222" s="13"/>
      <c r="DOU222" s="13"/>
      <c r="DOV222" s="13"/>
      <c r="DOW222" s="13"/>
      <c r="DOX222" s="13"/>
      <c r="DOY222" s="13"/>
      <c r="DOZ222" s="13"/>
      <c r="DPA222" s="13"/>
      <c r="DPB222" s="13"/>
      <c r="DPC222" s="13"/>
      <c r="DPD222" s="13"/>
      <c r="DPE222" s="13"/>
      <c r="DPF222" s="13"/>
      <c r="DPG222" s="13"/>
      <c r="DPH222" s="13"/>
      <c r="DPI222" s="13"/>
      <c r="DPJ222" s="13"/>
      <c r="DPK222" s="13"/>
      <c r="DPL222" s="13"/>
      <c r="DPM222" s="13"/>
      <c r="DPN222" s="13"/>
      <c r="DPO222" s="13"/>
      <c r="DPP222" s="13"/>
      <c r="DPQ222" s="13"/>
      <c r="DPR222" s="13"/>
      <c r="DPS222" s="13"/>
      <c r="DPT222" s="13"/>
      <c r="DPU222" s="13"/>
      <c r="DPV222" s="13"/>
      <c r="DPW222" s="13"/>
      <c r="DPX222" s="13"/>
      <c r="DPY222" s="13"/>
      <c r="DPZ222" s="13"/>
      <c r="DQA222" s="13"/>
      <c r="DQB222" s="13"/>
      <c r="DQC222" s="13"/>
      <c r="DQD222" s="13"/>
      <c r="DQE222" s="13"/>
      <c r="DQF222" s="13"/>
      <c r="DQG222" s="13"/>
      <c r="DQH222" s="13"/>
      <c r="DQI222" s="13"/>
      <c r="DQJ222" s="13"/>
      <c r="DQK222" s="13"/>
      <c r="DQL222" s="13"/>
      <c r="DQM222" s="13"/>
      <c r="DQN222" s="13"/>
      <c r="DQO222" s="13"/>
      <c r="DQP222" s="13"/>
      <c r="DQQ222" s="13"/>
      <c r="DQR222" s="13"/>
      <c r="DQS222" s="13"/>
      <c r="DQT222" s="13"/>
      <c r="DQU222" s="13"/>
      <c r="DQV222" s="13"/>
      <c r="DQW222" s="13"/>
      <c r="DQX222" s="13"/>
      <c r="DQY222" s="13"/>
      <c r="DQZ222" s="13"/>
      <c r="DRA222" s="13"/>
      <c r="DRB222" s="13"/>
      <c r="DRC222" s="13"/>
      <c r="DRD222" s="13"/>
      <c r="DRE222" s="13"/>
      <c r="DRF222" s="13"/>
      <c r="DRG222" s="13"/>
      <c r="DRH222" s="13"/>
      <c r="DRI222" s="13"/>
      <c r="DRJ222" s="13"/>
      <c r="DRK222" s="13"/>
      <c r="DRL222" s="13"/>
      <c r="DRM222" s="13"/>
      <c r="DRN222" s="13"/>
      <c r="DRO222" s="13"/>
      <c r="DRP222" s="13"/>
      <c r="DRQ222" s="13"/>
      <c r="DRR222" s="13"/>
      <c r="DRS222" s="13"/>
      <c r="DRT222" s="13"/>
      <c r="DRU222" s="13"/>
      <c r="DRV222" s="13"/>
      <c r="DRW222" s="13"/>
      <c r="DRX222" s="13"/>
      <c r="DRY222" s="13"/>
      <c r="DRZ222" s="13"/>
      <c r="DSA222" s="13"/>
      <c r="DSB222" s="13"/>
      <c r="DSC222" s="13"/>
      <c r="DSD222" s="13"/>
      <c r="DSE222" s="13"/>
      <c r="DSF222" s="13"/>
      <c r="DSG222" s="13"/>
      <c r="DSH222" s="13"/>
      <c r="DSI222" s="13"/>
      <c r="DSJ222" s="13"/>
      <c r="DSK222" s="13"/>
      <c r="DSL222" s="13"/>
      <c r="DSM222" s="13"/>
      <c r="DSN222" s="13"/>
      <c r="DSO222" s="13"/>
      <c r="DSP222" s="13"/>
      <c r="DSQ222" s="13"/>
      <c r="DSR222" s="13"/>
      <c r="DSS222" s="13"/>
      <c r="DST222" s="13"/>
      <c r="DSU222" s="13"/>
      <c r="DSV222" s="13"/>
      <c r="DSW222" s="13"/>
      <c r="DSX222" s="13"/>
      <c r="DSY222" s="13"/>
      <c r="DSZ222" s="13"/>
      <c r="DTA222" s="13"/>
      <c r="DTB222" s="13"/>
      <c r="DTC222" s="13"/>
      <c r="DTD222" s="13"/>
      <c r="DTE222" s="13"/>
      <c r="DTF222" s="13"/>
      <c r="DTG222" s="13"/>
      <c r="DTH222" s="13"/>
      <c r="DTI222" s="13"/>
      <c r="DTJ222" s="13"/>
      <c r="DTK222" s="13"/>
      <c r="DTL222" s="13"/>
      <c r="DTM222" s="13"/>
      <c r="DTN222" s="13"/>
      <c r="DTO222" s="13"/>
      <c r="DTP222" s="13"/>
      <c r="DTQ222" s="13"/>
      <c r="DTR222" s="13"/>
      <c r="DTS222" s="13"/>
      <c r="DTT222" s="13"/>
      <c r="DTU222" s="13"/>
      <c r="DTV222" s="13"/>
      <c r="DTW222" s="13"/>
      <c r="DTX222" s="13"/>
      <c r="DTY222" s="13"/>
      <c r="DTZ222" s="13"/>
      <c r="DUA222" s="13"/>
      <c r="DUB222" s="13"/>
      <c r="DUC222" s="13"/>
      <c r="DUD222" s="13"/>
      <c r="DUE222" s="13"/>
      <c r="DUF222" s="13"/>
      <c r="DUG222" s="13"/>
      <c r="DUH222" s="13"/>
      <c r="DUI222" s="13"/>
      <c r="DUJ222" s="13"/>
      <c r="DUK222" s="13"/>
      <c r="DUL222" s="13"/>
      <c r="DUM222" s="13"/>
      <c r="DUN222" s="13"/>
      <c r="DUO222" s="13"/>
      <c r="DUP222" s="13"/>
      <c r="DUQ222" s="13"/>
      <c r="DUR222" s="13"/>
      <c r="DUS222" s="13"/>
      <c r="DUT222" s="13"/>
      <c r="DUU222" s="13"/>
      <c r="DUV222" s="13"/>
      <c r="DUW222" s="13"/>
      <c r="DUX222" s="13"/>
      <c r="DUY222" s="13"/>
      <c r="DUZ222" s="13"/>
      <c r="DVA222" s="13"/>
      <c r="DVB222" s="13"/>
      <c r="DVC222" s="13"/>
      <c r="DVD222" s="13"/>
      <c r="DVE222" s="13"/>
      <c r="DVF222" s="13"/>
      <c r="DVG222" s="13"/>
      <c r="DVH222" s="13"/>
      <c r="DVI222" s="13"/>
      <c r="DVJ222" s="13"/>
      <c r="DVK222" s="13"/>
      <c r="DVL222" s="13"/>
      <c r="DVM222" s="13"/>
      <c r="DVN222" s="13"/>
      <c r="DVO222" s="13"/>
      <c r="DVP222" s="13"/>
      <c r="DVQ222" s="13"/>
      <c r="DVR222" s="13"/>
      <c r="DVS222" s="13"/>
      <c r="DVT222" s="13"/>
      <c r="DVU222" s="13"/>
      <c r="DVV222" s="13"/>
      <c r="DVW222" s="13"/>
      <c r="DVX222" s="13"/>
      <c r="DVY222" s="13"/>
      <c r="DVZ222" s="13"/>
      <c r="DWA222" s="13"/>
      <c r="DWB222" s="13"/>
      <c r="DWC222" s="13"/>
      <c r="DWD222" s="13"/>
      <c r="DWE222" s="13"/>
      <c r="DWF222" s="13"/>
      <c r="DWG222" s="13"/>
      <c r="DWH222" s="13"/>
      <c r="DWI222" s="13"/>
      <c r="DWJ222" s="13"/>
      <c r="DWK222" s="13"/>
      <c r="DWL222" s="13"/>
      <c r="DWM222" s="13"/>
      <c r="DWN222" s="13"/>
      <c r="DWO222" s="13"/>
      <c r="DWP222" s="13"/>
      <c r="DWQ222" s="13"/>
      <c r="DWR222" s="13"/>
      <c r="DWS222" s="13"/>
      <c r="DWT222" s="13"/>
      <c r="DWU222" s="13"/>
      <c r="DWV222" s="13"/>
      <c r="DWW222" s="13"/>
      <c r="DWX222" s="13"/>
      <c r="DWY222" s="13"/>
      <c r="DWZ222" s="13"/>
      <c r="DXA222" s="13"/>
      <c r="DXB222" s="13"/>
      <c r="DXC222" s="13"/>
      <c r="DXD222" s="13"/>
      <c r="DXE222" s="13"/>
      <c r="DXF222" s="13"/>
      <c r="DXG222" s="13"/>
      <c r="DXH222" s="13"/>
      <c r="DXI222" s="13"/>
      <c r="DXJ222" s="13"/>
      <c r="DXK222" s="13"/>
      <c r="DXL222" s="13"/>
      <c r="DXM222" s="13"/>
      <c r="DXN222" s="13"/>
      <c r="DXO222" s="13"/>
      <c r="DXP222" s="13"/>
      <c r="DXQ222" s="13"/>
      <c r="DXR222" s="13"/>
      <c r="DXS222" s="13"/>
      <c r="DXT222" s="13"/>
      <c r="DXU222" s="13"/>
      <c r="DXV222" s="13"/>
      <c r="DXW222" s="13"/>
      <c r="DXX222" s="13"/>
      <c r="DXY222" s="13"/>
      <c r="DXZ222" s="13"/>
      <c r="DYA222" s="13"/>
      <c r="DYB222" s="13"/>
      <c r="DYC222" s="13"/>
      <c r="DYD222" s="13"/>
      <c r="DYE222" s="13"/>
      <c r="DYF222" s="13"/>
      <c r="DYG222" s="13"/>
      <c r="DYH222" s="13"/>
      <c r="DYI222" s="13"/>
      <c r="DYJ222" s="13"/>
      <c r="DYK222" s="13"/>
      <c r="DYL222" s="13"/>
      <c r="DYM222" s="13"/>
      <c r="DYN222" s="13"/>
      <c r="DYO222" s="13"/>
      <c r="DYP222" s="13"/>
      <c r="DYQ222" s="13"/>
      <c r="DYR222" s="13"/>
      <c r="DYS222" s="13"/>
      <c r="DYT222" s="13"/>
      <c r="DYU222" s="13"/>
      <c r="DYV222" s="13"/>
      <c r="DYW222" s="13"/>
      <c r="DYX222" s="13"/>
      <c r="DYY222" s="13"/>
      <c r="DYZ222" s="13"/>
      <c r="DZA222" s="13"/>
      <c r="DZB222" s="13"/>
      <c r="DZC222" s="13"/>
      <c r="DZD222" s="13"/>
      <c r="DZE222" s="13"/>
      <c r="DZF222" s="13"/>
      <c r="DZG222" s="13"/>
      <c r="DZH222" s="13"/>
      <c r="DZI222" s="13"/>
      <c r="DZJ222" s="13"/>
      <c r="DZK222" s="13"/>
      <c r="DZL222" s="13"/>
      <c r="DZM222" s="13"/>
      <c r="DZN222" s="13"/>
      <c r="DZO222" s="13"/>
      <c r="DZP222" s="13"/>
      <c r="DZQ222" s="13"/>
      <c r="DZR222" s="13"/>
      <c r="DZS222" s="13"/>
      <c r="DZT222" s="13"/>
      <c r="DZU222" s="13"/>
      <c r="DZV222" s="13"/>
      <c r="DZW222" s="13"/>
      <c r="DZX222" s="13"/>
      <c r="DZY222" s="13"/>
      <c r="DZZ222" s="13"/>
      <c r="EAA222" s="13"/>
      <c r="EAB222" s="13"/>
      <c r="EAC222" s="13"/>
      <c r="EAD222" s="13"/>
      <c r="EAE222" s="13"/>
      <c r="EAF222" s="13"/>
      <c r="EAG222" s="13"/>
      <c r="EAH222" s="13"/>
      <c r="EAI222" s="13"/>
      <c r="EAJ222" s="13"/>
      <c r="EAK222" s="13"/>
      <c r="EAL222" s="13"/>
      <c r="EAM222" s="13"/>
      <c r="EAN222" s="13"/>
      <c r="EAO222" s="13"/>
      <c r="EAP222" s="13"/>
      <c r="EAQ222" s="13"/>
      <c r="EAR222" s="13"/>
      <c r="EAS222" s="13"/>
      <c r="EAT222" s="13"/>
      <c r="EAU222" s="13"/>
      <c r="EAV222" s="13"/>
      <c r="EAW222" s="13"/>
      <c r="EAX222" s="13"/>
      <c r="EAY222" s="13"/>
      <c r="EAZ222" s="13"/>
      <c r="EBA222" s="13"/>
      <c r="EBB222" s="13"/>
      <c r="EBC222" s="13"/>
      <c r="EBD222" s="13"/>
      <c r="EBE222" s="13"/>
      <c r="EBF222" s="13"/>
      <c r="EBG222" s="13"/>
      <c r="EBH222" s="13"/>
      <c r="EBI222" s="13"/>
      <c r="EBJ222" s="13"/>
      <c r="EBK222" s="13"/>
      <c r="EBL222" s="13"/>
      <c r="EBM222" s="13"/>
      <c r="EBN222" s="13"/>
      <c r="EBO222" s="13"/>
      <c r="EBP222" s="13"/>
      <c r="EBQ222" s="13"/>
      <c r="EBR222" s="13"/>
      <c r="EBS222" s="13"/>
      <c r="EBT222" s="13"/>
      <c r="EBU222" s="13"/>
      <c r="EBV222" s="13"/>
      <c r="EBW222" s="13"/>
      <c r="EBX222" s="13"/>
      <c r="EBY222" s="13"/>
      <c r="EBZ222" s="13"/>
      <c r="ECA222" s="13"/>
      <c r="ECB222" s="13"/>
      <c r="ECC222" s="13"/>
      <c r="ECD222" s="13"/>
      <c r="ECE222" s="13"/>
      <c r="ECF222" s="13"/>
      <c r="ECG222" s="13"/>
      <c r="ECH222" s="13"/>
      <c r="ECI222" s="13"/>
      <c r="ECJ222" s="13"/>
      <c r="ECK222" s="13"/>
      <c r="ECL222" s="13"/>
      <c r="ECM222" s="13"/>
      <c r="ECN222" s="13"/>
      <c r="ECO222" s="13"/>
      <c r="ECP222" s="13"/>
      <c r="ECQ222" s="13"/>
      <c r="ECR222" s="13"/>
      <c r="ECS222" s="13"/>
      <c r="ECT222" s="13"/>
      <c r="ECU222" s="13"/>
      <c r="ECV222" s="13"/>
      <c r="ECW222" s="13"/>
      <c r="ECX222" s="13"/>
      <c r="ECY222" s="13"/>
      <c r="ECZ222" s="13"/>
      <c r="EDA222" s="13"/>
      <c r="EDB222" s="13"/>
      <c r="EDC222" s="13"/>
      <c r="EDD222" s="13"/>
      <c r="EDE222" s="13"/>
      <c r="EDF222" s="13"/>
      <c r="EDG222" s="13"/>
      <c r="EDH222" s="13"/>
      <c r="EDI222" s="13"/>
      <c r="EDJ222" s="13"/>
      <c r="EDK222" s="13"/>
      <c r="EDL222" s="13"/>
      <c r="EDM222" s="13"/>
      <c r="EDN222" s="13"/>
      <c r="EDO222" s="13"/>
      <c r="EDP222" s="13"/>
      <c r="EDQ222" s="13"/>
      <c r="EDR222" s="13"/>
      <c r="EDS222" s="13"/>
      <c r="EDT222" s="13"/>
      <c r="EDU222" s="13"/>
      <c r="EDV222" s="13"/>
      <c r="EDW222" s="13"/>
      <c r="EDX222" s="13"/>
      <c r="EDY222" s="13"/>
      <c r="EDZ222" s="13"/>
      <c r="EEA222" s="13"/>
      <c r="EEB222" s="13"/>
      <c r="EEC222" s="13"/>
      <c r="EED222" s="13"/>
      <c r="EEE222" s="13"/>
      <c r="EEF222" s="13"/>
      <c r="EEG222" s="13"/>
      <c r="EEH222" s="13"/>
      <c r="EEI222" s="13"/>
      <c r="EEJ222" s="13"/>
      <c r="EEK222" s="13"/>
      <c r="EEL222" s="13"/>
      <c r="EEM222" s="13"/>
      <c r="EEN222" s="13"/>
      <c r="EEO222" s="13"/>
      <c r="EEP222" s="13"/>
      <c r="EEQ222" s="13"/>
      <c r="EER222" s="13"/>
      <c r="EES222" s="13"/>
      <c r="EET222" s="13"/>
      <c r="EEU222" s="13"/>
      <c r="EEV222" s="13"/>
      <c r="EEW222" s="13"/>
      <c r="EEX222" s="13"/>
      <c r="EEY222" s="13"/>
      <c r="EEZ222" s="13"/>
      <c r="EFA222" s="13"/>
      <c r="EFB222" s="13"/>
      <c r="EFC222" s="13"/>
      <c r="EFD222" s="13"/>
      <c r="EFE222" s="13"/>
      <c r="EFF222" s="13"/>
      <c r="EFG222" s="13"/>
      <c r="EFH222" s="13"/>
      <c r="EFI222" s="13"/>
      <c r="EFJ222" s="13"/>
      <c r="EFK222" s="13"/>
      <c r="EFL222" s="13"/>
      <c r="EFM222" s="13"/>
      <c r="EFN222" s="13"/>
      <c r="EFO222" s="13"/>
      <c r="EFP222" s="13"/>
      <c r="EFQ222" s="13"/>
      <c r="EFR222" s="13"/>
      <c r="EFS222" s="13"/>
      <c r="EFT222" s="13"/>
      <c r="EFU222" s="13"/>
      <c r="EFV222" s="13"/>
      <c r="EFW222" s="13"/>
      <c r="EFX222" s="13"/>
      <c r="EFY222" s="13"/>
      <c r="EFZ222" s="13"/>
      <c r="EGA222" s="13"/>
      <c r="EGB222" s="13"/>
      <c r="EGC222" s="13"/>
      <c r="EGD222" s="13"/>
      <c r="EGE222" s="13"/>
      <c r="EGF222" s="13"/>
      <c r="EGG222" s="13"/>
      <c r="EGH222" s="13"/>
      <c r="EGI222" s="13"/>
      <c r="EGJ222" s="13"/>
      <c r="EGK222" s="13"/>
      <c r="EGL222" s="13"/>
      <c r="EGM222" s="13"/>
      <c r="EGN222" s="13"/>
      <c r="EGO222" s="13"/>
      <c r="EGP222" s="13"/>
      <c r="EGQ222" s="13"/>
      <c r="EGR222" s="13"/>
      <c r="EGS222" s="13"/>
      <c r="EGT222" s="13"/>
      <c r="EGU222" s="13"/>
      <c r="EGV222" s="13"/>
      <c r="EGW222" s="13"/>
      <c r="EGX222" s="13"/>
      <c r="EGY222" s="13"/>
      <c r="EGZ222" s="13"/>
      <c r="EHA222" s="13"/>
      <c r="EHB222" s="13"/>
      <c r="EHC222" s="13"/>
      <c r="EHD222" s="13"/>
      <c r="EHE222" s="13"/>
      <c r="EHF222" s="13"/>
      <c r="EHG222" s="13"/>
      <c r="EHH222" s="13"/>
      <c r="EHI222" s="13"/>
      <c r="EHJ222" s="13"/>
      <c r="EHK222" s="13"/>
      <c r="EHL222" s="13"/>
      <c r="EHM222" s="13"/>
      <c r="EHN222" s="13"/>
      <c r="EHO222" s="13"/>
      <c r="EHP222" s="13"/>
      <c r="EHQ222" s="13"/>
      <c r="EHR222" s="13"/>
      <c r="EHS222" s="13"/>
      <c r="EHT222" s="13"/>
      <c r="EHU222" s="13"/>
      <c r="EHV222" s="13"/>
      <c r="EHW222" s="13"/>
      <c r="EHX222" s="13"/>
      <c r="EHY222" s="13"/>
      <c r="EHZ222" s="13"/>
      <c r="EIA222" s="13"/>
      <c r="EIB222" s="13"/>
      <c r="EIC222" s="13"/>
      <c r="EID222" s="13"/>
      <c r="EIE222" s="13"/>
      <c r="EIF222" s="13"/>
      <c r="EIG222" s="13"/>
      <c r="EIH222" s="13"/>
      <c r="EII222" s="13"/>
      <c r="EIJ222" s="13"/>
      <c r="EIK222" s="13"/>
      <c r="EIL222" s="13"/>
    </row>
    <row r="223" spans="1:3626" customFormat="1" ht="19.5" customHeight="1" thickBot="1" x14ac:dyDescent="0.3">
      <c r="A223" s="66" t="s">
        <v>295</v>
      </c>
      <c r="B223" s="167"/>
      <c r="C223" s="167"/>
      <c r="D223" s="167"/>
      <c r="E223" s="307"/>
      <c r="F223" s="307"/>
      <c r="G223" s="158">
        <f>G218+G222</f>
        <v>2627.79</v>
      </c>
      <c r="H223" s="70"/>
      <c r="I223" s="70"/>
      <c r="J223" s="161">
        <v>2627.79</v>
      </c>
      <c r="K223" s="185"/>
      <c r="L223" s="70"/>
      <c r="M223" s="70"/>
      <c r="N223" s="262">
        <v>2627.79</v>
      </c>
    </row>
    <row r="224" spans="1:3626" s="7" customFormat="1" x14ac:dyDescent="0.25">
      <c r="A224" s="20" t="s">
        <v>143</v>
      </c>
      <c r="B224" s="131"/>
      <c r="C224" s="131"/>
      <c r="D224" s="131"/>
      <c r="E224" s="131"/>
      <c r="F224" s="131"/>
      <c r="G224" s="131"/>
      <c r="H224" s="150"/>
      <c r="I224" s="150"/>
      <c r="J224" s="150"/>
      <c r="K224" s="196"/>
      <c r="L224" s="150"/>
      <c r="M224" s="150"/>
      <c r="N224" s="260"/>
    </row>
    <row r="225" spans="1:3626" customFormat="1" x14ac:dyDescent="0.25">
      <c r="A225" s="9" t="s">
        <v>274</v>
      </c>
      <c r="B225" s="91"/>
      <c r="C225" s="91"/>
      <c r="D225" s="91"/>
      <c r="E225" s="91"/>
      <c r="F225" s="91"/>
      <c r="G225" s="91">
        <f>J231</f>
        <v>2973.85</v>
      </c>
      <c r="H225" s="151"/>
      <c r="I225" s="151"/>
      <c r="J225" s="152">
        <v>3192.85</v>
      </c>
      <c r="K225" s="197"/>
      <c r="L225" s="151"/>
      <c r="M225" s="151"/>
      <c r="N225" s="261">
        <v>3192.85</v>
      </c>
    </row>
    <row r="226" spans="1:3626" customFormat="1" x14ac:dyDescent="0.25">
      <c r="A226" s="8" t="s">
        <v>111</v>
      </c>
      <c r="B226" s="99">
        <v>531</v>
      </c>
      <c r="C226" s="104"/>
      <c r="D226" s="68"/>
      <c r="E226" s="68"/>
      <c r="F226" s="68"/>
      <c r="G226" s="68"/>
      <c r="H226" s="99">
        <v>442</v>
      </c>
      <c r="I226" s="99"/>
      <c r="J226" s="99"/>
      <c r="K226" s="192"/>
      <c r="L226" s="99">
        <v>531</v>
      </c>
      <c r="M226" s="99"/>
      <c r="N226" s="245"/>
    </row>
    <row r="227" spans="1:3626" customFormat="1" x14ac:dyDescent="0.25">
      <c r="A227" s="8" t="s">
        <v>144</v>
      </c>
      <c r="B227" s="68"/>
      <c r="C227" s="68"/>
      <c r="D227" s="68"/>
      <c r="E227" s="68"/>
      <c r="F227" s="68"/>
      <c r="G227" s="68"/>
      <c r="H227" s="90"/>
      <c r="I227" s="90">
        <v>661</v>
      </c>
      <c r="J227" s="90"/>
      <c r="K227" s="188"/>
      <c r="L227" s="90"/>
      <c r="M227" s="90"/>
      <c r="N227" s="246"/>
    </row>
    <row r="228" spans="1:3626" customFormat="1" x14ac:dyDescent="0.25">
      <c r="A228" s="11" t="s">
        <v>145</v>
      </c>
      <c r="B228" s="68"/>
      <c r="C228" s="68"/>
      <c r="D228" s="68"/>
      <c r="E228" s="68"/>
      <c r="F228" s="68"/>
      <c r="G228" s="68"/>
      <c r="H228" s="105"/>
      <c r="I228" s="105"/>
      <c r="J228" s="105"/>
      <c r="K228" s="183"/>
      <c r="L228" s="105"/>
      <c r="M228" s="105"/>
      <c r="N228" s="248"/>
    </row>
    <row r="229" spans="1:3626" customFormat="1" ht="18.75" thickBot="1" x14ac:dyDescent="0.3">
      <c r="A229" s="11"/>
      <c r="B229" s="113"/>
      <c r="C229" s="113"/>
      <c r="D229" s="113"/>
      <c r="E229" s="113"/>
      <c r="F229" s="113"/>
      <c r="G229" s="113"/>
      <c r="H229" s="105"/>
      <c r="I229" s="105"/>
      <c r="J229" s="105"/>
      <c r="K229" s="183"/>
      <c r="L229" s="105"/>
      <c r="M229" s="105"/>
      <c r="N229" s="248"/>
    </row>
    <row r="230" spans="1:3626" s="16" customFormat="1" ht="19.5" thickTop="1" thickBot="1" x14ac:dyDescent="0.3">
      <c r="A230" s="62" t="s">
        <v>146</v>
      </c>
      <c r="B230" s="126">
        <f>SUM(B226:B228)</f>
        <v>531</v>
      </c>
      <c r="C230" s="126"/>
      <c r="D230" s="126">
        <f>SUM(D226:D228)</f>
        <v>0</v>
      </c>
      <c r="E230" s="126"/>
      <c r="F230" s="126"/>
      <c r="G230" s="126">
        <f>B230-D230</f>
        <v>531</v>
      </c>
      <c r="H230" s="127">
        <f>SUM(H226:H229)</f>
        <v>442</v>
      </c>
      <c r="I230" s="127">
        <f>SUM(I226:I229)</f>
        <v>661</v>
      </c>
      <c r="J230" s="127">
        <f>H230-I230</f>
        <v>-219</v>
      </c>
      <c r="K230" s="184"/>
      <c r="L230" s="127">
        <v>531</v>
      </c>
      <c r="M230" s="127">
        <v>0</v>
      </c>
      <c r="N230" s="251">
        <v>531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  <c r="IT230" s="13"/>
      <c r="IU230" s="13"/>
      <c r="IV230" s="13"/>
      <c r="IW230" s="13"/>
      <c r="IX230" s="13"/>
      <c r="IY230" s="13"/>
      <c r="IZ230" s="13"/>
      <c r="JA230" s="13"/>
      <c r="JB230" s="13"/>
      <c r="JC230" s="13"/>
      <c r="JD230" s="13"/>
      <c r="JE230" s="13"/>
      <c r="JF230" s="13"/>
      <c r="JG230" s="13"/>
      <c r="JH230" s="13"/>
      <c r="JI230" s="13"/>
      <c r="JJ230" s="13"/>
      <c r="JK230" s="13"/>
      <c r="JL230" s="13"/>
      <c r="JM230" s="13"/>
      <c r="JN230" s="13"/>
      <c r="JO230" s="13"/>
      <c r="JP230" s="13"/>
      <c r="JQ230" s="13"/>
      <c r="JR230" s="13"/>
      <c r="JS230" s="13"/>
      <c r="JT230" s="13"/>
      <c r="JU230" s="13"/>
      <c r="JV230" s="13"/>
      <c r="JW230" s="13"/>
      <c r="JX230" s="13"/>
      <c r="JY230" s="13"/>
      <c r="JZ230" s="13"/>
      <c r="KA230" s="13"/>
      <c r="KB230" s="13"/>
      <c r="KC230" s="13"/>
      <c r="KD230" s="13"/>
      <c r="KE230" s="13"/>
      <c r="KF230" s="13"/>
      <c r="KG230" s="13"/>
      <c r="KH230" s="13"/>
      <c r="KI230" s="13"/>
      <c r="KJ230" s="13"/>
      <c r="KK230" s="13"/>
      <c r="KL230" s="13"/>
      <c r="KM230" s="13"/>
      <c r="KN230" s="13"/>
      <c r="KO230" s="13"/>
      <c r="KP230" s="13"/>
      <c r="KQ230" s="13"/>
      <c r="KR230" s="13"/>
      <c r="KS230" s="13"/>
      <c r="KT230" s="13"/>
      <c r="KU230" s="13"/>
      <c r="KV230" s="13"/>
      <c r="KW230" s="13"/>
      <c r="KX230" s="13"/>
      <c r="KY230" s="13"/>
      <c r="KZ230" s="13"/>
      <c r="LA230" s="13"/>
      <c r="LB230" s="13"/>
      <c r="LC230" s="13"/>
      <c r="LD230" s="13"/>
      <c r="LE230" s="13"/>
      <c r="LF230" s="13"/>
      <c r="LG230" s="13"/>
      <c r="LH230" s="13"/>
      <c r="LI230" s="13"/>
      <c r="LJ230" s="13"/>
      <c r="LK230" s="13"/>
      <c r="LL230" s="13"/>
      <c r="LM230" s="13"/>
      <c r="LN230" s="13"/>
      <c r="LO230" s="13"/>
      <c r="LP230" s="13"/>
      <c r="LQ230" s="13"/>
      <c r="LR230" s="13"/>
      <c r="LS230" s="13"/>
      <c r="LT230" s="13"/>
      <c r="LU230" s="13"/>
      <c r="LV230" s="13"/>
      <c r="LW230" s="13"/>
      <c r="LX230" s="13"/>
      <c r="LY230" s="13"/>
      <c r="LZ230" s="13"/>
      <c r="MA230" s="13"/>
      <c r="MB230" s="13"/>
      <c r="MC230" s="13"/>
      <c r="MD230" s="13"/>
      <c r="ME230" s="13"/>
      <c r="MF230" s="13"/>
      <c r="MG230" s="13"/>
      <c r="MH230" s="13"/>
      <c r="MI230" s="13"/>
      <c r="MJ230" s="13"/>
      <c r="MK230" s="13"/>
      <c r="ML230" s="13"/>
      <c r="MM230" s="13"/>
      <c r="MN230" s="13"/>
      <c r="MO230" s="13"/>
      <c r="MP230" s="13"/>
      <c r="MQ230" s="13"/>
      <c r="MR230" s="13"/>
      <c r="MS230" s="13"/>
      <c r="MT230" s="13"/>
      <c r="MU230" s="13"/>
      <c r="MV230" s="13"/>
      <c r="MW230" s="13"/>
      <c r="MX230" s="13"/>
      <c r="MY230" s="13"/>
      <c r="MZ230" s="13"/>
      <c r="NA230" s="13"/>
      <c r="NB230" s="13"/>
      <c r="NC230" s="13"/>
      <c r="ND230" s="13"/>
      <c r="NE230" s="13"/>
      <c r="NF230" s="13"/>
      <c r="NG230" s="13"/>
      <c r="NH230" s="13"/>
      <c r="NI230" s="13"/>
      <c r="NJ230" s="13"/>
      <c r="NK230" s="13"/>
      <c r="NL230" s="13"/>
      <c r="NM230" s="13"/>
      <c r="NN230" s="13"/>
      <c r="NO230" s="13"/>
      <c r="NP230" s="13"/>
      <c r="NQ230" s="13"/>
      <c r="NR230" s="13"/>
      <c r="NS230" s="13"/>
      <c r="NT230" s="13"/>
      <c r="NU230" s="13"/>
      <c r="NV230" s="13"/>
      <c r="NW230" s="13"/>
      <c r="NX230" s="13"/>
      <c r="NY230" s="13"/>
      <c r="NZ230" s="13"/>
      <c r="OA230" s="13"/>
      <c r="OB230" s="13"/>
      <c r="OC230" s="13"/>
      <c r="OD230" s="13"/>
      <c r="OE230" s="13"/>
      <c r="OF230" s="13"/>
      <c r="OG230" s="13"/>
      <c r="OH230" s="13"/>
      <c r="OI230" s="13"/>
      <c r="OJ230" s="13"/>
      <c r="OK230" s="13"/>
      <c r="OL230" s="13"/>
      <c r="OM230" s="13"/>
      <c r="ON230" s="13"/>
      <c r="OO230" s="13"/>
      <c r="OP230" s="13"/>
      <c r="OQ230" s="13"/>
      <c r="OR230" s="13"/>
      <c r="OS230" s="13"/>
      <c r="OT230" s="13"/>
      <c r="OU230" s="13"/>
      <c r="OV230" s="13"/>
      <c r="OW230" s="13"/>
      <c r="OX230" s="13"/>
      <c r="OY230" s="13"/>
      <c r="OZ230" s="13"/>
      <c r="PA230" s="13"/>
      <c r="PB230" s="13"/>
      <c r="PC230" s="13"/>
      <c r="PD230" s="13"/>
      <c r="PE230" s="13"/>
      <c r="PF230" s="13"/>
      <c r="PG230" s="13"/>
      <c r="PH230" s="13"/>
      <c r="PI230" s="13"/>
      <c r="PJ230" s="13"/>
      <c r="PK230" s="13"/>
      <c r="PL230" s="13"/>
      <c r="PM230" s="13"/>
      <c r="PN230" s="13"/>
      <c r="PO230" s="13"/>
      <c r="PP230" s="13"/>
      <c r="PQ230" s="13"/>
      <c r="PR230" s="13"/>
      <c r="PS230" s="13"/>
      <c r="PT230" s="13"/>
      <c r="PU230" s="13"/>
      <c r="PV230" s="13"/>
      <c r="PW230" s="13"/>
      <c r="PX230" s="13"/>
      <c r="PY230" s="13"/>
      <c r="PZ230" s="13"/>
      <c r="QA230" s="13"/>
      <c r="QB230" s="13"/>
      <c r="QC230" s="13"/>
      <c r="QD230" s="13"/>
      <c r="QE230" s="13"/>
      <c r="QF230" s="13"/>
      <c r="QG230" s="13"/>
      <c r="QH230" s="13"/>
      <c r="QI230" s="13"/>
      <c r="QJ230" s="13"/>
      <c r="QK230" s="13"/>
      <c r="QL230" s="13"/>
      <c r="QM230" s="13"/>
      <c r="QN230" s="13"/>
      <c r="QO230" s="13"/>
      <c r="QP230" s="13"/>
      <c r="QQ230" s="13"/>
      <c r="QR230" s="13"/>
      <c r="QS230" s="13"/>
      <c r="QT230" s="13"/>
      <c r="QU230" s="13"/>
      <c r="QV230" s="13"/>
      <c r="QW230" s="13"/>
      <c r="QX230" s="13"/>
      <c r="QY230" s="13"/>
      <c r="QZ230" s="13"/>
      <c r="RA230" s="13"/>
      <c r="RB230" s="13"/>
      <c r="RC230" s="13"/>
      <c r="RD230" s="13"/>
      <c r="RE230" s="13"/>
      <c r="RF230" s="13"/>
      <c r="RG230" s="13"/>
      <c r="RH230" s="13"/>
      <c r="RI230" s="13"/>
      <c r="RJ230" s="13"/>
      <c r="RK230" s="13"/>
      <c r="RL230" s="13"/>
      <c r="RM230" s="13"/>
      <c r="RN230" s="13"/>
      <c r="RO230" s="13"/>
      <c r="RP230" s="13"/>
      <c r="RQ230" s="13"/>
      <c r="RR230" s="13"/>
      <c r="RS230" s="13"/>
      <c r="RT230" s="13"/>
      <c r="RU230" s="13"/>
      <c r="RV230" s="13"/>
      <c r="RW230" s="13"/>
      <c r="RX230" s="13"/>
      <c r="RY230" s="13"/>
      <c r="RZ230" s="13"/>
      <c r="SA230" s="13"/>
      <c r="SB230" s="13"/>
      <c r="SC230" s="13"/>
      <c r="SD230" s="13"/>
      <c r="SE230" s="13"/>
      <c r="SF230" s="13"/>
      <c r="SG230" s="13"/>
      <c r="SH230" s="13"/>
      <c r="SI230" s="13"/>
      <c r="SJ230" s="13"/>
      <c r="SK230" s="13"/>
      <c r="SL230" s="13"/>
      <c r="SM230" s="13"/>
      <c r="SN230" s="13"/>
      <c r="SO230" s="13"/>
      <c r="SP230" s="13"/>
      <c r="SQ230" s="13"/>
      <c r="SR230" s="13"/>
      <c r="SS230" s="13"/>
      <c r="ST230" s="13"/>
      <c r="SU230" s="13"/>
      <c r="SV230" s="13"/>
      <c r="SW230" s="13"/>
      <c r="SX230" s="13"/>
      <c r="SY230" s="13"/>
      <c r="SZ230" s="13"/>
      <c r="TA230" s="13"/>
      <c r="TB230" s="13"/>
      <c r="TC230" s="13"/>
      <c r="TD230" s="13"/>
      <c r="TE230" s="13"/>
      <c r="TF230" s="13"/>
      <c r="TG230" s="13"/>
      <c r="TH230" s="13"/>
      <c r="TI230" s="13"/>
      <c r="TJ230" s="13"/>
      <c r="TK230" s="13"/>
      <c r="TL230" s="13"/>
      <c r="TM230" s="13"/>
      <c r="TN230" s="13"/>
      <c r="TO230" s="13"/>
      <c r="TP230" s="13"/>
      <c r="TQ230" s="13"/>
      <c r="TR230" s="13"/>
      <c r="TS230" s="13"/>
      <c r="TT230" s="13"/>
      <c r="TU230" s="13"/>
      <c r="TV230" s="13"/>
      <c r="TW230" s="13"/>
      <c r="TX230" s="13"/>
      <c r="TY230" s="13"/>
      <c r="TZ230" s="13"/>
      <c r="UA230" s="13"/>
      <c r="UB230" s="13"/>
      <c r="UC230" s="13"/>
      <c r="UD230" s="13"/>
      <c r="UE230" s="13"/>
      <c r="UF230" s="13"/>
      <c r="UG230" s="13"/>
      <c r="UH230" s="13"/>
      <c r="UI230" s="13"/>
      <c r="UJ230" s="13"/>
      <c r="UK230" s="13"/>
      <c r="UL230" s="13"/>
      <c r="UM230" s="13"/>
      <c r="UN230" s="13"/>
      <c r="UO230" s="13"/>
      <c r="UP230" s="13"/>
      <c r="UQ230" s="13"/>
      <c r="UR230" s="13"/>
      <c r="US230" s="13"/>
      <c r="UT230" s="13"/>
      <c r="UU230" s="13"/>
      <c r="UV230" s="13"/>
      <c r="UW230" s="13"/>
      <c r="UX230" s="13"/>
      <c r="UY230" s="13"/>
      <c r="UZ230" s="13"/>
      <c r="VA230" s="13"/>
      <c r="VB230" s="13"/>
      <c r="VC230" s="13"/>
      <c r="VD230" s="13"/>
      <c r="VE230" s="13"/>
      <c r="VF230" s="13"/>
      <c r="VG230" s="13"/>
      <c r="VH230" s="13"/>
      <c r="VI230" s="13"/>
      <c r="VJ230" s="13"/>
      <c r="VK230" s="13"/>
      <c r="VL230" s="13"/>
      <c r="VM230" s="13"/>
      <c r="VN230" s="13"/>
      <c r="VO230" s="13"/>
      <c r="VP230" s="13"/>
      <c r="VQ230" s="13"/>
      <c r="VR230" s="13"/>
      <c r="VS230" s="13"/>
      <c r="VT230" s="13"/>
      <c r="VU230" s="13"/>
      <c r="VV230" s="13"/>
      <c r="VW230" s="13"/>
      <c r="VX230" s="13"/>
      <c r="VY230" s="13"/>
      <c r="VZ230" s="13"/>
      <c r="WA230" s="13"/>
      <c r="WB230" s="13"/>
      <c r="WC230" s="13"/>
      <c r="WD230" s="13"/>
      <c r="WE230" s="13"/>
      <c r="WF230" s="13"/>
      <c r="WG230" s="13"/>
      <c r="WH230" s="13"/>
      <c r="WI230" s="13"/>
      <c r="WJ230" s="13"/>
      <c r="WK230" s="13"/>
      <c r="WL230" s="13"/>
      <c r="WM230" s="13"/>
      <c r="WN230" s="13"/>
      <c r="WO230" s="13"/>
      <c r="WP230" s="13"/>
      <c r="WQ230" s="13"/>
      <c r="WR230" s="13"/>
      <c r="WS230" s="13"/>
      <c r="WT230" s="13"/>
      <c r="WU230" s="13"/>
      <c r="WV230" s="13"/>
      <c r="WW230" s="13"/>
      <c r="WX230" s="13"/>
      <c r="WY230" s="13"/>
      <c r="WZ230" s="13"/>
      <c r="XA230" s="13"/>
      <c r="XB230" s="13"/>
      <c r="XC230" s="13"/>
      <c r="XD230" s="13"/>
      <c r="XE230" s="13"/>
      <c r="XF230" s="13"/>
      <c r="XG230" s="13"/>
      <c r="XH230" s="13"/>
      <c r="XI230" s="13"/>
      <c r="XJ230" s="13"/>
      <c r="XK230" s="13"/>
      <c r="XL230" s="13"/>
      <c r="XM230" s="13"/>
      <c r="XN230" s="13"/>
      <c r="XO230" s="13"/>
      <c r="XP230" s="13"/>
      <c r="XQ230" s="13"/>
      <c r="XR230" s="13"/>
      <c r="XS230" s="13"/>
      <c r="XT230" s="13"/>
      <c r="XU230" s="13"/>
      <c r="XV230" s="13"/>
      <c r="XW230" s="13"/>
      <c r="XX230" s="13"/>
      <c r="XY230" s="13"/>
      <c r="XZ230" s="13"/>
      <c r="YA230" s="13"/>
      <c r="YB230" s="13"/>
      <c r="YC230" s="13"/>
      <c r="YD230" s="13"/>
      <c r="YE230" s="13"/>
      <c r="YF230" s="13"/>
      <c r="YG230" s="13"/>
      <c r="YH230" s="13"/>
      <c r="YI230" s="13"/>
      <c r="YJ230" s="13"/>
      <c r="YK230" s="13"/>
      <c r="YL230" s="13"/>
      <c r="YM230" s="13"/>
      <c r="YN230" s="13"/>
      <c r="YO230" s="13"/>
      <c r="YP230" s="13"/>
      <c r="YQ230" s="13"/>
      <c r="YR230" s="13"/>
      <c r="YS230" s="13"/>
      <c r="YT230" s="13"/>
      <c r="YU230" s="13"/>
      <c r="YV230" s="13"/>
      <c r="YW230" s="13"/>
      <c r="YX230" s="13"/>
      <c r="YY230" s="13"/>
      <c r="YZ230" s="13"/>
      <c r="ZA230" s="13"/>
      <c r="ZB230" s="13"/>
      <c r="ZC230" s="13"/>
      <c r="ZD230" s="13"/>
      <c r="ZE230" s="13"/>
      <c r="ZF230" s="13"/>
      <c r="ZG230" s="13"/>
      <c r="ZH230" s="13"/>
      <c r="ZI230" s="13"/>
      <c r="ZJ230" s="13"/>
      <c r="ZK230" s="13"/>
      <c r="ZL230" s="13"/>
      <c r="ZM230" s="13"/>
      <c r="ZN230" s="13"/>
      <c r="ZO230" s="13"/>
      <c r="ZP230" s="13"/>
      <c r="ZQ230" s="13"/>
      <c r="ZR230" s="13"/>
      <c r="ZS230" s="13"/>
      <c r="ZT230" s="13"/>
      <c r="ZU230" s="13"/>
      <c r="ZV230" s="13"/>
      <c r="ZW230" s="13"/>
      <c r="ZX230" s="13"/>
      <c r="ZY230" s="13"/>
      <c r="ZZ230" s="13"/>
      <c r="AAA230" s="13"/>
      <c r="AAB230" s="13"/>
      <c r="AAC230" s="13"/>
      <c r="AAD230" s="13"/>
      <c r="AAE230" s="13"/>
      <c r="AAF230" s="13"/>
      <c r="AAG230" s="13"/>
      <c r="AAH230" s="13"/>
      <c r="AAI230" s="13"/>
      <c r="AAJ230" s="13"/>
      <c r="AAK230" s="13"/>
      <c r="AAL230" s="13"/>
      <c r="AAM230" s="13"/>
      <c r="AAN230" s="13"/>
      <c r="AAO230" s="13"/>
      <c r="AAP230" s="13"/>
      <c r="AAQ230" s="13"/>
      <c r="AAR230" s="13"/>
      <c r="AAS230" s="13"/>
      <c r="AAT230" s="13"/>
      <c r="AAU230" s="13"/>
      <c r="AAV230" s="13"/>
      <c r="AAW230" s="13"/>
      <c r="AAX230" s="13"/>
      <c r="AAY230" s="13"/>
      <c r="AAZ230" s="13"/>
      <c r="ABA230" s="13"/>
      <c r="ABB230" s="13"/>
      <c r="ABC230" s="13"/>
      <c r="ABD230" s="13"/>
      <c r="ABE230" s="13"/>
      <c r="ABF230" s="13"/>
      <c r="ABG230" s="13"/>
      <c r="ABH230" s="13"/>
      <c r="ABI230" s="13"/>
      <c r="ABJ230" s="13"/>
      <c r="ABK230" s="13"/>
      <c r="ABL230" s="13"/>
      <c r="ABM230" s="13"/>
      <c r="ABN230" s="13"/>
      <c r="ABO230" s="13"/>
      <c r="ABP230" s="13"/>
      <c r="ABQ230" s="13"/>
      <c r="ABR230" s="13"/>
      <c r="ABS230" s="13"/>
      <c r="ABT230" s="13"/>
      <c r="ABU230" s="13"/>
      <c r="ABV230" s="13"/>
      <c r="ABW230" s="13"/>
      <c r="ABX230" s="13"/>
      <c r="ABY230" s="13"/>
      <c r="ABZ230" s="13"/>
      <c r="ACA230" s="13"/>
      <c r="ACB230" s="13"/>
      <c r="ACC230" s="13"/>
      <c r="ACD230" s="13"/>
      <c r="ACE230" s="13"/>
      <c r="ACF230" s="13"/>
      <c r="ACG230" s="13"/>
      <c r="ACH230" s="13"/>
      <c r="ACI230" s="13"/>
      <c r="ACJ230" s="13"/>
      <c r="ACK230" s="13"/>
      <c r="ACL230" s="13"/>
      <c r="ACM230" s="13"/>
      <c r="ACN230" s="13"/>
      <c r="ACO230" s="13"/>
      <c r="ACP230" s="13"/>
      <c r="ACQ230" s="13"/>
      <c r="ACR230" s="13"/>
      <c r="ACS230" s="13"/>
      <c r="ACT230" s="13"/>
      <c r="ACU230" s="13"/>
      <c r="ACV230" s="13"/>
      <c r="ACW230" s="13"/>
      <c r="ACX230" s="13"/>
      <c r="ACY230" s="13"/>
      <c r="ACZ230" s="13"/>
      <c r="ADA230" s="13"/>
      <c r="ADB230" s="13"/>
      <c r="ADC230" s="13"/>
      <c r="ADD230" s="13"/>
      <c r="ADE230" s="13"/>
      <c r="ADF230" s="13"/>
      <c r="ADG230" s="13"/>
      <c r="ADH230" s="13"/>
      <c r="ADI230" s="13"/>
      <c r="ADJ230" s="13"/>
      <c r="ADK230" s="13"/>
      <c r="ADL230" s="13"/>
      <c r="ADM230" s="13"/>
      <c r="ADN230" s="13"/>
      <c r="ADO230" s="13"/>
      <c r="ADP230" s="13"/>
      <c r="ADQ230" s="13"/>
      <c r="ADR230" s="13"/>
      <c r="ADS230" s="13"/>
      <c r="ADT230" s="13"/>
      <c r="ADU230" s="13"/>
      <c r="ADV230" s="13"/>
      <c r="ADW230" s="13"/>
      <c r="ADX230" s="13"/>
      <c r="ADY230" s="13"/>
      <c r="ADZ230" s="13"/>
      <c r="AEA230" s="13"/>
      <c r="AEB230" s="13"/>
      <c r="AEC230" s="13"/>
      <c r="AED230" s="13"/>
      <c r="AEE230" s="13"/>
      <c r="AEF230" s="13"/>
      <c r="AEG230" s="13"/>
      <c r="AEH230" s="13"/>
      <c r="AEI230" s="13"/>
      <c r="AEJ230" s="13"/>
      <c r="AEK230" s="13"/>
      <c r="AEL230" s="13"/>
      <c r="AEM230" s="13"/>
      <c r="AEN230" s="13"/>
      <c r="AEO230" s="13"/>
      <c r="AEP230" s="13"/>
      <c r="AEQ230" s="13"/>
      <c r="AER230" s="13"/>
      <c r="AES230" s="13"/>
      <c r="AET230" s="13"/>
      <c r="AEU230" s="13"/>
      <c r="AEV230" s="13"/>
      <c r="AEW230" s="13"/>
      <c r="AEX230" s="13"/>
      <c r="AEY230" s="13"/>
      <c r="AEZ230" s="13"/>
      <c r="AFA230" s="13"/>
      <c r="AFB230" s="13"/>
      <c r="AFC230" s="13"/>
      <c r="AFD230" s="13"/>
      <c r="AFE230" s="13"/>
      <c r="AFF230" s="13"/>
      <c r="AFG230" s="13"/>
      <c r="AFH230" s="13"/>
      <c r="AFI230" s="13"/>
      <c r="AFJ230" s="13"/>
      <c r="AFK230" s="13"/>
      <c r="AFL230" s="13"/>
      <c r="AFM230" s="13"/>
      <c r="AFN230" s="13"/>
      <c r="AFO230" s="13"/>
      <c r="AFP230" s="13"/>
      <c r="AFQ230" s="13"/>
      <c r="AFR230" s="13"/>
      <c r="AFS230" s="13"/>
      <c r="AFT230" s="13"/>
      <c r="AFU230" s="13"/>
      <c r="AFV230" s="13"/>
      <c r="AFW230" s="13"/>
      <c r="AFX230" s="13"/>
      <c r="AFY230" s="13"/>
      <c r="AFZ230" s="13"/>
      <c r="AGA230" s="13"/>
      <c r="AGB230" s="13"/>
      <c r="AGC230" s="13"/>
      <c r="AGD230" s="13"/>
      <c r="AGE230" s="13"/>
      <c r="AGF230" s="13"/>
      <c r="AGG230" s="13"/>
      <c r="AGH230" s="13"/>
      <c r="AGI230" s="13"/>
      <c r="AGJ230" s="13"/>
      <c r="AGK230" s="13"/>
      <c r="AGL230" s="13"/>
      <c r="AGM230" s="13"/>
      <c r="AGN230" s="13"/>
      <c r="AGO230" s="13"/>
      <c r="AGP230" s="13"/>
      <c r="AGQ230" s="13"/>
      <c r="AGR230" s="13"/>
      <c r="AGS230" s="13"/>
      <c r="AGT230" s="13"/>
      <c r="AGU230" s="13"/>
      <c r="AGV230" s="13"/>
      <c r="AGW230" s="13"/>
      <c r="AGX230" s="13"/>
      <c r="AGY230" s="13"/>
      <c r="AGZ230" s="13"/>
      <c r="AHA230" s="13"/>
      <c r="AHB230" s="13"/>
      <c r="AHC230" s="13"/>
      <c r="AHD230" s="13"/>
      <c r="AHE230" s="13"/>
      <c r="AHF230" s="13"/>
      <c r="AHG230" s="13"/>
      <c r="AHH230" s="13"/>
      <c r="AHI230" s="13"/>
      <c r="AHJ230" s="13"/>
      <c r="AHK230" s="13"/>
      <c r="AHL230" s="13"/>
      <c r="AHM230" s="13"/>
      <c r="AHN230" s="13"/>
      <c r="AHO230" s="13"/>
      <c r="AHP230" s="13"/>
      <c r="AHQ230" s="13"/>
      <c r="AHR230" s="13"/>
      <c r="AHS230" s="13"/>
      <c r="AHT230" s="13"/>
      <c r="AHU230" s="13"/>
      <c r="AHV230" s="13"/>
      <c r="AHW230" s="13"/>
      <c r="AHX230" s="13"/>
      <c r="AHY230" s="13"/>
      <c r="AHZ230" s="13"/>
      <c r="AIA230" s="13"/>
      <c r="AIB230" s="13"/>
      <c r="AIC230" s="13"/>
      <c r="AID230" s="13"/>
      <c r="AIE230" s="13"/>
      <c r="AIF230" s="13"/>
      <c r="AIG230" s="13"/>
      <c r="AIH230" s="13"/>
      <c r="AII230" s="13"/>
      <c r="AIJ230" s="13"/>
      <c r="AIK230" s="13"/>
      <c r="AIL230" s="13"/>
      <c r="AIM230" s="13"/>
      <c r="AIN230" s="13"/>
      <c r="AIO230" s="13"/>
      <c r="AIP230" s="13"/>
      <c r="AIQ230" s="13"/>
      <c r="AIR230" s="13"/>
      <c r="AIS230" s="13"/>
      <c r="AIT230" s="13"/>
      <c r="AIU230" s="13"/>
      <c r="AIV230" s="13"/>
      <c r="AIW230" s="13"/>
      <c r="AIX230" s="13"/>
      <c r="AIY230" s="13"/>
      <c r="AIZ230" s="13"/>
      <c r="AJA230" s="13"/>
      <c r="AJB230" s="13"/>
      <c r="AJC230" s="13"/>
      <c r="AJD230" s="13"/>
      <c r="AJE230" s="13"/>
      <c r="AJF230" s="13"/>
      <c r="AJG230" s="13"/>
      <c r="AJH230" s="13"/>
      <c r="AJI230" s="13"/>
      <c r="AJJ230" s="13"/>
      <c r="AJK230" s="13"/>
      <c r="AJL230" s="13"/>
      <c r="AJM230" s="13"/>
      <c r="AJN230" s="13"/>
      <c r="AJO230" s="13"/>
      <c r="AJP230" s="13"/>
      <c r="AJQ230" s="13"/>
      <c r="AJR230" s="13"/>
      <c r="AJS230" s="13"/>
      <c r="AJT230" s="13"/>
      <c r="AJU230" s="13"/>
      <c r="AJV230" s="13"/>
      <c r="AJW230" s="13"/>
      <c r="AJX230" s="13"/>
      <c r="AJY230" s="13"/>
      <c r="AJZ230" s="13"/>
      <c r="AKA230" s="13"/>
      <c r="AKB230" s="13"/>
      <c r="AKC230" s="13"/>
      <c r="AKD230" s="13"/>
      <c r="AKE230" s="13"/>
      <c r="AKF230" s="13"/>
      <c r="AKG230" s="13"/>
      <c r="AKH230" s="13"/>
      <c r="AKI230" s="13"/>
      <c r="AKJ230" s="13"/>
      <c r="AKK230" s="13"/>
      <c r="AKL230" s="13"/>
      <c r="AKM230" s="13"/>
      <c r="AKN230" s="13"/>
      <c r="AKO230" s="13"/>
      <c r="AKP230" s="13"/>
      <c r="AKQ230" s="13"/>
      <c r="AKR230" s="13"/>
      <c r="AKS230" s="13"/>
      <c r="AKT230" s="13"/>
      <c r="AKU230" s="13"/>
      <c r="AKV230" s="13"/>
      <c r="AKW230" s="13"/>
      <c r="AKX230" s="13"/>
      <c r="AKY230" s="13"/>
      <c r="AKZ230" s="13"/>
      <c r="ALA230" s="13"/>
      <c r="ALB230" s="13"/>
      <c r="ALC230" s="13"/>
      <c r="ALD230" s="13"/>
      <c r="ALE230" s="13"/>
      <c r="ALF230" s="13"/>
      <c r="ALG230" s="13"/>
      <c r="ALH230" s="13"/>
      <c r="ALI230" s="13"/>
      <c r="ALJ230" s="13"/>
      <c r="ALK230" s="13"/>
      <c r="ALL230" s="13"/>
      <c r="ALM230" s="13"/>
      <c r="ALN230" s="13"/>
      <c r="ALO230" s="13"/>
      <c r="ALP230" s="13"/>
      <c r="ALQ230" s="13"/>
      <c r="ALR230" s="13"/>
      <c r="ALS230" s="13"/>
      <c r="ALT230" s="13"/>
      <c r="ALU230" s="13"/>
      <c r="ALV230" s="13"/>
      <c r="ALW230" s="13"/>
      <c r="ALX230" s="13"/>
      <c r="ALY230" s="13"/>
      <c r="ALZ230" s="13"/>
      <c r="AMA230" s="13"/>
      <c r="AMB230" s="13"/>
      <c r="AMC230" s="13"/>
      <c r="AMD230" s="13"/>
      <c r="AME230" s="13"/>
      <c r="AMF230" s="13"/>
      <c r="AMG230" s="13"/>
      <c r="AMH230" s="13"/>
      <c r="AMI230" s="13"/>
      <c r="AMJ230" s="13"/>
      <c r="AMK230" s="13"/>
      <c r="AML230" s="13"/>
      <c r="AMM230" s="13"/>
      <c r="AMN230" s="13"/>
      <c r="AMO230" s="13"/>
      <c r="AMP230" s="13"/>
      <c r="AMQ230" s="13"/>
      <c r="AMR230" s="13"/>
      <c r="AMS230" s="13"/>
      <c r="AMT230" s="13"/>
      <c r="AMU230" s="13"/>
      <c r="AMV230" s="13"/>
      <c r="AMW230" s="13"/>
      <c r="AMX230" s="13"/>
      <c r="AMY230" s="13"/>
      <c r="AMZ230" s="13"/>
      <c r="ANA230" s="13"/>
      <c r="ANB230" s="13"/>
      <c r="ANC230" s="13"/>
      <c r="AND230" s="13"/>
      <c r="ANE230" s="13"/>
      <c r="ANF230" s="13"/>
      <c r="ANG230" s="13"/>
      <c r="ANH230" s="13"/>
      <c r="ANI230" s="13"/>
      <c r="ANJ230" s="13"/>
      <c r="ANK230" s="13"/>
      <c r="ANL230" s="13"/>
      <c r="ANM230" s="13"/>
      <c r="ANN230" s="13"/>
      <c r="ANO230" s="13"/>
      <c r="ANP230" s="13"/>
      <c r="ANQ230" s="13"/>
      <c r="ANR230" s="13"/>
      <c r="ANS230" s="13"/>
      <c r="ANT230" s="13"/>
      <c r="ANU230" s="13"/>
      <c r="ANV230" s="13"/>
      <c r="ANW230" s="13"/>
      <c r="ANX230" s="13"/>
      <c r="ANY230" s="13"/>
      <c r="ANZ230" s="13"/>
      <c r="AOA230" s="13"/>
      <c r="AOB230" s="13"/>
      <c r="AOC230" s="13"/>
      <c r="AOD230" s="13"/>
      <c r="AOE230" s="13"/>
      <c r="AOF230" s="13"/>
      <c r="AOG230" s="13"/>
      <c r="AOH230" s="13"/>
      <c r="AOI230" s="13"/>
      <c r="AOJ230" s="13"/>
      <c r="AOK230" s="13"/>
      <c r="AOL230" s="13"/>
      <c r="AOM230" s="13"/>
      <c r="AON230" s="13"/>
      <c r="AOO230" s="13"/>
      <c r="AOP230" s="13"/>
      <c r="AOQ230" s="13"/>
      <c r="AOR230" s="13"/>
      <c r="AOS230" s="13"/>
      <c r="AOT230" s="13"/>
      <c r="AOU230" s="13"/>
      <c r="AOV230" s="13"/>
      <c r="AOW230" s="13"/>
      <c r="AOX230" s="13"/>
      <c r="AOY230" s="13"/>
      <c r="AOZ230" s="13"/>
      <c r="APA230" s="13"/>
      <c r="APB230" s="13"/>
      <c r="APC230" s="13"/>
      <c r="APD230" s="13"/>
      <c r="APE230" s="13"/>
      <c r="APF230" s="13"/>
      <c r="APG230" s="13"/>
      <c r="APH230" s="13"/>
      <c r="API230" s="13"/>
      <c r="APJ230" s="13"/>
      <c r="APK230" s="13"/>
      <c r="APL230" s="13"/>
      <c r="APM230" s="13"/>
      <c r="APN230" s="13"/>
      <c r="APO230" s="13"/>
      <c r="APP230" s="13"/>
      <c r="APQ230" s="13"/>
      <c r="APR230" s="13"/>
      <c r="APS230" s="13"/>
      <c r="APT230" s="13"/>
      <c r="APU230" s="13"/>
      <c r="APV230" s="13"/>
      <c r="APW230" s="13"/>
      <c r="APX230" s="13"/>
      <c r="APY230" s="13"/>
      <c r="APZ230" s="13"/>
      <c r="AQA230" s="13"/>
      <c r="AQB230" s="13"/>
      <c r="AQC230" s="13"/>
      <c r="AQD230" s="13"/>
      <c r="AQE230" s="13"/>
      <c r="AQF230" s="13"/>
      <c r="AQG230" s="13"/>
      <c r="AQH230" s="13"/>
      <c r="AQI230" s="13"/>
      <c r="AQJ230" s="13"/>
      <c r="AQK230" s="13"/>
      <c r="AQL230" s="13"/>
      <c r="AQM230" s="13"/>
      <c r="AQN230" s="13"/>
      <c r="AQO230" s="13"/>
      <c r="AQP230" s="13"/>
      <c r="AQQ230" s="13"/>
      <c r="AQR230" s="13"/>
      <c r="AQS230" s="13"/>
      <c r="AQT230" s="13"/>
      <c r="AQU230" s="13"/>
      <c r="AQV230" s="13"/>
      <c r="AQW230" s="13"/>
      <c r="AQX230" s="13"/>
      <c r="AQY230" s="13"/>
      <c r="AQZ230" s="13"/>
      <c r="ARA230" s="13"/>
      <c r="ARB230" s="13"/>
      <c r="ARC230" s="13"/>
      <c r="ARD230" s="13"/>
      <c r="ARE230" s="13"/>
      <c r="ARF230" s="13"/>
      <c r="ARG230" s="13"/>
      <c r="ARH230" s="13"/>
      <c r="ARI230" s="13"/>
      <c r="ARJ230" s="13"/>
      <c r="ARK230" s="13"/>
      <c r="ARL230" s="13"/>
      <c r="ARM230" s="13"/>
      <c r="ARN230" s="13"/>
      <c r="ARO230" s="13"/>
      <c r="ARP230" s="13"/>
      <c r="ARQ230" s="13"/>
      <c r="ARR230" s="13"/>
      <c r="ARS230" s="13"/>
      <c r="ART230" s="13"/>
      <c r="ARU230" s="13"/>
      <c r="ARV230" s="13"/>
      <c r="ARW230" s="13"/>
      <c r="ARX230" s="13"/>
      <c r="ARY230" s="13"/>
      <c r="ARZ230" s="13"/>
      <c r="ASA230" s="13"/>
      <c r="ASB230" s="13"/>
      <c r="ASC230" s="13"/>
      <c r="ASD230" s="13"/>
      <c r="ASE230" s="13"/>
      <c r="ASF230" s="13"/>
      <c r="ASG230" s="13"/>
      <c r="ASH230" s="13"/>
      <c r="ASI230" s="13"/>
      <c r="ASJ230" s="13"/>
      <c r="ASK230" s="13"/>
      <c r="ASL230" s="13"/>
      <c r="ASM230" s="13"/>
      <c r="ASN230" s="13"/>
      <c r="ASO230" s="13"/>
      <c r="ASP230" s="13"/>
      <c r="ASQ230" s="13"/>
      <c r="ASR230" s="13"/>
      <c r="ASS230" s="13"/>
      <c r="AST230" s="13"/>
      <c r="ASU230" s="13"/>
      <c r="ASV230" s="13"/>
      <c r="ASW230" s="13"/>
      <c r="ASX230" s="13"/>
      <c r="ASY230" s="13"/>
      <c r="ASZ230" s="13"/>
      <c r="ATA230" s="13"/>
      <c r="ATB230" s="13"/>
      <c r="ATC230" s="13"/>
      <c r="ATD230" s="13"/>
      <c r="ATE230" s="13"/>
      <c r="ATF230" s="13"/>
      <c r="ATG230" s="13"/>
      <c r="ATH230" s="13"/>
      <c r="ATI230" s="13"/>
      <c r="ATJ230" s="13"/>
      <c r="ATK230" s="13"/>
      <c r="ATL230" s="13"/>
      <c r="ATM230" s="13"/>
      <c r="ATN230" s="13"/>
      <c r="ATO230" s="13"/>
      <c r="ATP230" s="13"/>
      <c r="ATQ230" s="13"/>
      <c r="ATR230" s="13"/>
      <c r="ATS230" s="13"/>
      <c r="ATT230" s="13"/>
      <c r="ATU230" s="13"/>
      <c r="ATV230" s="13"/>
      <c r="ATW230" s="13"/>
      <c r="ATX230" s="13"/>
      <c r="ATY230" s="13"/>
      <c r="ATZ230" s="13"/>
      <c r="AUA230" s="13"/>
      <c r="AUB230" s="13"/>
      <c r="AUC230" s="13"/>
      <c r="AUD230" s="13"/>
      <c r="AUE230" s="13"/>
      <c r="AUF230" s="13"/>
      <c r="AUG230" s="13"/>
      <c r="AUH230" s="13"/>
      <c r="AUI230" s="13"/>
      <c r="AUJ230" s="13"/>
      <c r="AUK230" s="13"/>
      <c r="AUL230" s="13"/>
      <c r="AUM230" s="13"/>
      <c r="AUN230" s="13"/>
      <c r="AUO230" s="13"/>
      <c r="AUP230" s="13"/>
      <c r="AUQ230" s="13"/>
      <c r="AUR230" s="13"/>
      <c r="AUS230" s="13"/>
      <c r="AUT230" s="13"/>
      <c r="AUU230" s="13"/>
      <c r="AUV230" s="13"/>
      <c r="AUW230" s="13"/>
      <c r="AUX230" s="13"/>
      <c r="AUY230" s="13"/>
      <c r="AUZ230" s="13"/>
      <c r="AVA230" s="13"/>
      <c r="AVB230" s="13"/>
      <c r="AVC230" s="13"/>
      <c r="AVD230" s="13"/>
      <c r="AVE230" s="13"/>
      <c r="AVF230" s="13"/>
      <c r="AVG230" s="13"/>
      <c r="AVH230" s="13"/>
      <c r="AVI230" s="13"/>
      <c r="AVJ230" s="13"/>
      <c r="AVK230" s="13"/>
      <c r="AVL230" s="13"/>
      <c r="AVM230" s="13"/>
      <c r="AVN230" s="13"/>
      <c r="AVO230" s="13"/>
      <c r="AVP230" s="13"/>
      <c r="AVQ230" s="13"/>
      <c r="AVR230" s="13"/>
      <c r="AVS230" s="13"/>
      <c r="AVT230" s="13"/>
      <c r="AVU230" s="13"/>
      <c r="AVV230" s="13"/>
      <c r="AVW230" s="13"/>
      <c r="AVX230" s="13"/>
      <c r="AVY230" s="13"/>
      <c r="AVZ230" s="13"/>
      <c r="AWA230" s="13"/>
      <c r="AWB230" s="13"/>
      <c r="AWC230" s="13"/>
      <c r="AWD230" s="13"/>
      <c r="AWE230" s="13"/>
      <c r="AWF230" s="13"/>
      <c r="AWG230" s="13"/>
      <c r="AWH230" s="13"/>
      <c r="AWI230" s="13"/>
      <c r="AWJ230" s="13"/>
      <c r="AWK230" s="13"/>
      <c r="AWL230" s="13"/>
      <c r="AWM230" s="13"/>
      <c r="AWN230" s="13"/>
      <c r="AWO230" s="13"/>
      <c r="AWP230" s="13"/>
      <c r="AWQ230" s="13"/>
      <c r="AWR230" s="13"/>
      <c r="AWS230" s="13"/>
      <c r="AWT230" s="13"/>
      <c r="AWU230" s="13"/>
      <c r="AWV230" s="13"/>
      <c r="AWW230" s="13"/>
      <c r="AWX230" s="13"/>
      <c r="AWY230" s="13"/>
      <c r="AWZ230" s="13"/>
      <c r="AXA230" s="13"/>
      <c r="AXB230" s="13"/>
      <c r="AXC230" s="13"/>
      <c r="AXD230" s="13"/>
      <c r="AXE230" s="13"/>
      <c r="AXF230" s="13"/>
      <c r="AXG230" s="13"/>
      <c r="AXH230" s="13"/>
      <c r="AXI230" s="13"/>
      <c r="AXJ230" s="13"/>
      <c r="AXK230" s="13"/>
      <c r="AXL230" s="13"/>
      <c r="AXM230" s="13"/>
      <c r="AXN230" s="13"/>
      <c r="AXO230" s="13"/>
      <c r="AXP230" s="13"/>
      <c r="AXQ230" s="13"/>
      <c r="AXR230" s="13"/>
      <c r="AXS230" s="13"/>
      <c r="AXT230" s="13"/>
      <c r="AXU230" s="13"/>
      <c r="AXV230" s="13"/>
      <c r="AXW230" s="13"/>
      <c r="AXX230" s="13"/>
      <c r="AXY230" s="13"/>
      <c r="AXZ230" s="13"/>
      <c r="AYA230" s="13"/>
      <c r="AYB230" s="13"/>
      <c r="AYC230" s="13"/>
      <c r="AYD230" s="13"/>
      <c r="AYE230" s="13"/>
      <c r="AYF230" s="13"/>
      <c r="AYG230" s="13"/>
      <c r="AYH230" s="13"/>
      <c r="AYI230" s="13"/>
      <c r="AYJ230" s="13"/>
      <c r="AYK230" s="13"/>
      <c r="AYL230" s="13"/>
      <c r="AYM230" s="13"/>
      <c r="AYN230" s="13"/>
      <c r="AYO230" s="13"/>
      <c r="AYP230" s="13"/>
      <c r="AYQ230" s="13"/>
      <c r="AYR230" s="13"/>
      <c r="AYS230" s="13"/>
      <c r="AYT230" s="13"/>
      <c r="AYU230" s="13"/>
      <c r="AYV230" s="13"/>
      <c r="AYW230" s="13"/>
      <c r="AYX230" s="13"/>
      <c r="AYY230" s="13"/>
      <c r="AYZ230" s="13"/>
      <c r="AZA230" s="13"/>
      <c r="AZB230" s="13"/>
      <c r="AZC230" s="13"/>
      <c r="AZD230" s="13"/>
      <c r="AZE230" s="13"/>
      <c r="AZF230" s="13"/>
      <c r="AZG230" s="13"/>
      <c r="AZH230" s="13"/>
      <c r="AZI230" s="13"/>
      <c r="AZJ230" s="13"/>
      <c r="AZK230" s="13"/>
      <c r="AZL230" s="13"/>
      <c r="AZM230" s="13"/>
      <c r="AZN230" s="13"/>
      <c r="AZO230" s="13"/>
      <c r="AZP230" s="13"/>
      <c r="AZQ230" s="13"/>
      <c r="AZR230" s="13"/>
      <c r="AZS230" s="13"/>
      <c r="AZT230" s="13"/>
      <c r="AZU230" s="13"/>
      <c r="AZV230" s="13"/>
      <c r="AZW230" s="13"/>
      <c r="AZX230" s="13"/>
      <c r="AZY230" s="13"/>
      <c r="AZZ230" s="13"/>
      <c r="BAA230" s="13"/>
      <c r="BAB230" s="13"/>
      <c r="BAC230" s="13"/>
      <c r="BAD230" s="13"/>
      <c r="BAE230" s="13"/>
      <c r="BAF230" s="13"/>
      <c r="BAG230" s="13"/>
      <c r="BAH230" s="13"/>
      <c r="BAI230" s="13"/>
      <c r="BAJ230" s="13"/>
      <c r="BAK230" s="13"/>
      <c r="BAL230" s="13"/>
      <c r="BAM230" s="13"/>
      <c r="BAN230" s="13"/>
      <c r="BAO230" s="13"/>
      <c r="BAP230" s="13"/>
      <c r="BAQ230" s="13"/>
      <c r="BAR230" s="13"/>
      <c r="BAS230" s="13"/>
      <c r="BAT230" s="13"/>
      <c r="BAU230" s="13"/>
      <c r="BAV230" s="13"/>
      <c r="BAW230" s="13"/>
      <c r="BAX230" s="13"/>
      <c r="BAY230" s="13"/>
      <c r="BAZ230" s="13"/>
      <c r="BBA230" s="13"/>
      <c r="BBB230" s="13"/>
      <c r="BBC230" s="13"/>
      <c r="BBD230" s="13"/>
      <c r="BBE230" s="13"/>
      <c r="BBF230" s="13"/>
      <c r="BBG230" s="13"/>
      <c r="BBH230" s="13"/>
      <c r="BBI230" s="13"/>
      <c r="BBJ230" s="13"/>
      <c r="BBK230" s="13"/>
      <c r="BBL230" s="13"/>
      <c r="BBM230" s="13"/>
      <c r="BBN230" s="13"/>
      <c r="BBO230" s="13"/>
      <c r="BBP230" s="13"/>
      <c r="BBQ230" s="13"/>
      <c r="BBR230" s="13"/>
      <c r="BBS230" s="13"/>
      <c r="BBT230" s="13"/>
      <c r="BBU230" s="13"/>
      <c r="BBV230" s="13"/>
      <c r="BBW230" s="13"/>
      <c r="BBX230" s="13"/>
      <c r="BBY230" s="13"/>
      <c r="BBZ230" s="13"/>
      <c r="BCA230" s="13"/>
      <c r="BCB230" s="13"/>
      <c r="BCC230" s="13"/>
      <c r="BCD230" s="13"/>
      <c r="BCE230" s="13"/>
      <c r="BCF230" s="13"/>
      <c r="BCG230" s="13"/>
      <c r="BCH230" s="13"/>
      <c r="BCI230" s="13"/>
      <c r="BCJ230" s="13"/>
      <c r="BCK230" s="13"/>
      <c r="BCL230" s="13"/>
      <c r="BCM230" s="13"/>
      <c r="BCN230" s="13"/>
      <c r="BCO230" s="13"/>
      <c r="BCP230" s="13"/>
      <c r="BCQ230" s="13"/>
      <c r="BCR230" s="13"/>
      <c r="BCS230" s="13"/>
      <c r="BCT230" s="13"/>
      <c r="BCU230" s="13"/>
      <c r="BCV230" s="13"/>
      <c r="BCW230" s="13"/>
      <c r="BCX230" s="13"/>
      <c r="BCY230" s="13"/>
      <c r="BCZ230" s="13"/>
      <c r="BDA230" s="13"/>
      <c r="BDB230" s="13"/>
      <c r="BDC230" s="13"/>
      <c r="BDD230" s="13"/>
      <c r="BDE230" s="13"/>
      <c r="BDF230" s="13"/>
      <c r="BDG230" s="13"/>
      <c r="BDH230" s="13"/>
      <c r="BDI230" s="13"/>
      <c r="BDJ230" s="13"/>
      <c r="BDK230" s="13"/>
      <c r="BDL230" s="13"/>
      <c r="BDM230" s="13"/>
      <c r="BDN230" s="13"/>
      <c r="BDO230" s="13"/>
      <c r="BDP230" s="13"/>
      <c r="BDQ230" s="13"/>
      <c r="BDR230" s="13"/>
      <c r="BDS230" s="13"/>
      <c r="BDT230" s="13"/>
      <c r="BDU230" s="13"/>
      <c r="BDV230" s="13"/>
      <c r="BDW230" s="13"/>
      <c r="BDX230" s="13"/>
      <c r="BDY230" s="13"/>
      <c r="BDZ230" s="13"/>
      <c r="BEA230" s="13"/>
      <c r="BEB230" s="13"/>
      <c r="BEC230" s="13"/>
      <c r="BED230" s="13"/>
      <c r="BEE230" s="13"/>
      <c r="BEF230" s="13"/>
      <c r="BEG230" s="13"/>
      <c r="BEH230" s="13"/>
      <c r="BEI230" s="13"/>
      <c r="BEJ230" s="13"/>
      <c r="BEK230" s="13"/>
      <c r="BEL230" s="13"/>
      <c r="BEM230" s="13"/>
      <c r="BEN230" s="13"/>
      <c r="BEO230" s="13"/>
      <c r="BEP230" s="13"/>
      <c r="BEQ230" s="13"/>
      <c r="BER230" s="13"/>
      <c r="BES230" s="13"/>
      <c r="BET230" s="13"/>
      <c r="BEU230" s="13"/>
      <c r="BEV230" s="13"/>
      <c r="BEW230" s="13"/>
      <c r="BEX230" s="13"/>
      <c r="BEY230" s="13"/>
      <c r="BEZ230" s="13"/>
      <c r="BFA230" s="13"/>
      <c r="BFB230" s="13"/>
      <c r="BFC230" s="13"/>
      <c r="BFD230" s="13"/>
      <c r="BFE230" s="13"/>
      <c r="BFF230" s="13"/>
      <c r="BFG230" s="13"/>
      <c r="BFH230" s="13"/>
      <c r="BFI230" s="13"/>
      <c r="BFJ230" s="13"/>
      <c r="BFK230" s="13"/>
      <c r="BFL230" s="13"/>
      <c r="BFM230" s="13"/>
      <c r="BFN230" s="13"/>
      <c r="BFO230" s="13"/>
      <c r="BFP230" s="13"/>
      <c r="BFQ230" s="13"/>
      <c r="BFR230" s="13"/>
      <c r="BFS230" s="13"/>
      <c r="BFT230" s="13"/>
      <c r="BFU230" s="13"/>
      <c r="BFV230" s="13"/>
      <c r="BFW230" s="13"/>
      <c r="BFX230" s="13"/>
      <c r="BFY230" s="13"/>
      <c r="BFZ230" s="13"/>
      <c r="BGA230" s="13"/>
      <c r="BGB230" s="13"/>
      <c r="BGC230" s="13"/>
      <c r="BGD230" s="13"/>
      <c r="BGE230" s="13"/>
      <c r="BGF230" s="13"/>
      <c r="BGG230" s="13"/>
      <c r="BGH230" s="13"/>
      <c r="BGI230" s="13"/>
      <c r="BGJ230" s="13"/>
      <c r="BGK230" s="13"/>
      <c r="BGL230" s="13"/>
      <c r="BGM230" s="13"/>
      <c r="BGN230" s="13"/>
      <c r="BGO230" s="13"/>
      <c r="BGP230" s="13"/>
      <c r="BGQ230" s="13"/>
      <c r="BGR230" s="13"/>
      <c r="BGS230" s="13"/>
      <c r="BGT230" s="13"/>
      <c r="BGU230" s="13"/>
      <c r="BGV230" s="13"/>
      <c r="BGW230" s="13"/>
      <c r="BGX230" s="13"/>
      <c r="BGY230" s="13"/>
      <c r="BGZ230" s="13"/>
      <c r="BHA230" s="13"/>
      <c r="BHB230" s="13"/>
      <c r="BHC230" s="13"/>
      <c r="BHD230" s="13"/>
      <c r="BHE230" s="13"/>
      <c r="BHF230" s="13"/>
      <c r="BHG230" s="13"/>
      <c r="BHH230" s="13"/>
      <c r="BHI230" s="13"/>
      <c r="BHJ230" s="13"/>
      <c r="BHK230" s="13"/>
      <c r="BHL230" s="13"/>
      <c r="BHM230" s="13"/>
      <c r="BHN230" s="13"/>
      <c r="BHO230" s="13"/>
      <c r="BHP230" s="13"/>
      <c r="BHQ230" s="13"/>
      <c r="BHR230" s="13"/>
      <c r="BHS230" s="13"/>
      <c r="BHT230" s="13"/>
      <c r="BHU230" s="13"/>
      <c r="BHV230" s="13"/>
      <c r="BHW230" s="13"/>
      <c r="BHX230" s="13"/>
      <c r="BHY230" s="13"/>
      <c r="BHZ230" s="13"/>
      <c r="BIA230" s="13"/>
      <c r="BIB230" s="13"/>
      <c r="BIC230" s="13"/>
      <c r="BID230" s="13"/>
      <c r="BIE230" s="13"/>
      <c r="BIF230" s="13"/>
      <c r="BIG230" s="13"/>
      <c r="BIH230" s="13"/>
      <c r="BII230" s="13"/>
      <c r="BIJ230" s="13"/>
      <c r="BIK230" s="13"/>
      <c r="BIL230" s="13"/>
      <c r="BIM230" s="13"/>
      <c r="BIN230" s="13"/>
      <c r="BIO230" s="13"/>
      <c r="BIP230" s="13"/>
      <c r="BIQ230" s="13"/>
      <c r="BIR230" s="13"/>
      <c r="BIS230" s="13"/>
      <c r="BIT230" s="13"/>
      <c r="BIU230" s="13"/>
      <c r="BIV230" s="13"/>
      <c r="BIW230" s="13"/>
      <c r="BIX230" s="13"/>
      <c r="BIY230" s="13"/>
      <c r="BIZ230" s="13"/>
      <c r="BJA230" s="13"/>
      <c r="BJB230" s="13"/>
      <c r="BJC230" s="13"/>
      <c r="BJD230" s="13"/>
      <c r="BJE230" s="13"/>
      <c r="BJF230" s="13"/>
      <c r="BJG230" s="13"/>
      <c r="BJH230" s="13"/>
      <c r="BJI230" s="13"/>
      <c r="BJJ230" s="13"/>
      <c r="BJK230" s="13"/>
      <c r="BJL230" s="13"/>
      <c r="BJM230" s="13"/>
      <c r="BJN230" s="13"/>
      <c r="BJO230" s="13"/>
      <c r="BJP230" s="13"/>
      <c r="BJQ230" s="13"/>
      <c r="BJR230" s="13"/>
      <c r="BJS230" s="13"/>
      <c r="BJT230" s="13"/>
      <c r="BJU230" s="13"/>
      <c r="BJV230" s="13"/>
      <c r="BJW230" s="13"/>
      <c r="BJX230" s="13"/>
      <c r="BJY230" s="13"/>
      <c r="BJZ230" s="13"/>
      <c r="BKA230" s="13"/>
      <c r="BKB230" s="13"/>
      <c r="BKC230" s="13"/>
      <c r="BKD230" s="13"/>
      <c r="BKE230" s="13"/>
      <c r="BKF230" s="13"/>
      <c r="BKG230" s="13"/>
      <c r="BKH230" s="13"/>
      <c r="BKI230" s="13"/>
      <c r="BKJ230" s="13"/>
      <c r="BKK230" s="13"/>
      <c r="BKL230" s="13"/>
      <c r="BKM230" s="13"/>
      <c r="BKN230" s="13"/>
      <c r="BKO230" s="13"/>
      <c r="BKP230" s="13"/>
      <c r="BKQ230" s="13"/>
      <c r="BKR230" s="13"/>
      <c r="BKS230" s="13"/>
      <c r="BKT230" s="13"/>
      <c r="BKU230" s="13"/>
      <c r="BKV230" s="13"/>
      <c r="BKW230" s="13"/>
      <c r="BKX230" s="13"/>
      <c r="BKY230" s="13"/>
      <c r="BKZ230" s="13"/>
      <c r="BLA230" s="13"/>
      <c r="BLB230" s="13"/>
      <c r="BLC230" s="13"/>
      <c r="BLD230" s="13"/>
      <c r="BLE230" s="13"/>
      <c r="BLF230" s="13"/>
      <c r="BLG230" s="13"/>
      <c r="BLH230" s="13"/>
      <c r="BLI230" s="13"/>
      <c r="BLJ230" s="13"/>
      <c r="BLK230" s="13"/>
      <c r="BLL230" s="13"/>
      <c r="BLM230" s="13"/>
      <c r="BLN230" s="13"/>
      <c r="BLO230" s="13"/>
      <c r="BLP230" s="13"/>
      <c r="BLQ230" s="13"/>
      <c r="BLR230" s="13"/>
      <c r="BLS230" s="13"/>
      <c r="BLT230" s="13"/>
      <c r="BLU230" s="13"/>
      <c r="BLV230" s="13"/>
      <c r="BLW230" s="13"/>
      <c r="BLX230" s="13"/>
      <c r="BLY230" s="13"/>
      <c r="BLZ230" s="13"/>
      <c r="BMA230" s="13"/>
      <c r="BMB230" s="13"/>
      <c r="BMC230" s="13"/>
      <c r="BMD230" s="13"/>
      <c r="BME230" s="13"/>
      <c r="BMF230" s="13"/>
      <c r="BMG230" s="13"/>
      <c r="BMH230" s="13"/>
      <c r="BMI230" s="13"/>
      <c r="BMJ230" s="13"/>
      <c r="BMK230" s="13"/>
      <c r="BML230" s="13"/>
      <c r="BMM230" s="13"/>
      <c r="BMN230" s="13"/>
      <c r="BMO230" s="13"/>
      <c r="BMP230" s="13"/>
      <c r="BMQ230" s="13"/>
      <c r="BMR230" s="13"/>
      <c r="BMS230" s="13"/>
      <c r="BMT230" s="13"/>
      <c r="BMU230" s="13"/>
      <c r="BMV230" s="13"/>
      <c r="BMW230" s="13"/>
      <c r="BMX230" s="13"/>
      <c r="BMY230" s="13"/>
      <c r="BMZ230" s="13"/>
      <c r="BNA230" s="13"/>
      <c r="BNB230" s="13"/>
      <c r="BNC230" s="13"/>
      <c r="BND230" s="13"/>
      <c r="BNE230" s="13"/>
      <c r="BNF230" s="13"/>
      <c r="BNG230" s="13"/>
      <c r="BNH230" s="13"/>
      <c r="BNI230" s="13"/>
      <c r="BNJ230" s="13"/>
      <c r="BNK230" s="13"/>
      <c r="BNL230" s="13"/>
      <c r="BNM230" s="13"/>
      <c r="BNN230" s="13"/>
      <c r="BNO230" s="13"/>
      <c r="BNP230" s="13"/>
      <c r="BNQ230" s="13"/>
      <c r="BNR230" s="13"/>
      <c r="BNS230" s="13"/>
      <c r="BNT230" s="13"/>
      <c r="BNU230" s="13"/>
      <c r="BNV230" s="13"/>
      <c r="BNW230" s="13"/>
      <c r="BNX230" s="13"/>
      <c r="BNY230" s="13"/>
      <c r="BNZ230" s="13"/>
      <c r="BOA230" s="13"/>
      <c r="BOB230" s="13"/>
      <c r="BOC230" s="13"/>
      <c r="BOD230" s="13"/>
      <c r="BOE230" s="13"/>
      <c r="BOF230" s="13"/>
      <c r="BOG230" s="13"/>
      <c r="BOH230" s="13"/>
      <c r="BOI230" s="13"/>
      <c r="BOJ230" s="13"/>
      <c r="BOK230" s="13"/>
      <c r="BOL230" s="13"/>
      <c r="BOM230" s="13"/>
      <c r="BON230" s="13"/>
      <c r="BOO230" s="13"/>
      <c r="BOP230" s="13"/>
      <c r="BOQ230" s="13"/>
      <c r="BOR230" s="13"/>
      <c r="BOS230" s="13"/>
      <c r="BOT230" s="13"/>
      <c r="BOU230" s="13"/>
      <c r="BOV230" s="13"/>
      <c r="BOW230" s="13"/>
      <c r="BOX230" s="13"/>
      <c r="BOY230" s="13"/>
      <c r="BOZ230" s="13"/>
      <c r="BPA230" s="13"/>
      <c r="BPB230" s="13"/>
      <c r="BPC230" s="13"/>
      <c r="BPD230" s="13"/>
      <c r="BPE230" s="13"/>
      <c r="BPF230" s="13"/>
      <c r="BPG230" s="13"/>
      <c r="BPH230" s="13"/>
      <c r="BPI230" s="13"/>
      <c r="BPJ230" s="13"/>
      <c r="BPK230" s="13"/>
      <c r="BPL230" s="13"/>
      <c r="BPM230" s="13"/>
      <c r="BPN230" s="13"/>
      <c r="BPO230" s="13"/>
      <c r="BPP230" s="13"/>
      <c r="BPQ230" s="13"/>
      <c r="BPR230" s="13"/>
      <c r="BPS230" s="13"/>
      <c r="BPT230" s="13"/>
      <c r="BPU230" s="13"/>
      <c r="BPV230" s="13"/>
      <c r="BPW230" s="13"/>
      <c r="BPX230" s="13"/>
      <c r="BPY230" s="13"/>
      <c r="BPZ230" s="13"/>
      <c r="BQA230" s="13"/>
      <c r="BQB230" s="13"/>
      <c r="BQC230" s="13"/>
      <c r="BQD230" s="13"/>
      <c r="BQE230" s="13"/>
      <c r="BQF230" s="13"/>
      <c r="BQG230" s="13"/>
      <c r="BQH230" s="13"/>
      <c r="BQI230" s="13"/>
      <c r="BQJ230" s="13"/>
      <c r="BQK230" s="13"/>
      <c r="BQL230" s="13"/>
      <c r="BQM230" s="13"/>
      <c r="BQN230" s="13"/>
      <c r="BQO230" s="13"/>
      <c r="BQP230" s="13"/>
      <c r="BQQ230" s="13"/>
      <c r="BQR230" s="13"/>
      <c r="BQS230" s="13"/>
      <c r="BQT230" s="13"/>
      <c r="BQU230" s="13"/>
      <c r="BQV230" s="13"/>
      <c r="BQW230" s="13"/>
      <c r="BQX230" s="13"/>
      <c r="BQY230" s="13"/>
      <c r="BQZ230" s="13"/>
      <c r="BRA230" s="13"/>
      <c r="BRB230" s="13"/>
      <c r="BRC230" s="13"/>
      <c r="BRD230" s="13"/>
      <c r="BRE230" s="13"/>
      <c r="BRF230" s="13"/>
      <c r="BRG230" s="13"/>
      <c r="BRH230" s="13"/>
      <c r="BRI230" s="13"/>
      <c r="BRJ230" s="13"/>
      <c r="BRK230" s="13"/>
      <c r="BRL230" s="13"/>
      <c r="BRM230" s="13"/>
      <c r="BRN230" s="13"/>
      <c r="BRO230" s="13"/>
      <c r="BRP230" s="13"/>
      <c r="BRQ230" s="13"/>
      <c r="BRR230" s="13"/>
      <c r="BRS230" s="13"/>
      <c r="BRT230" s="13"/>
      <c r="BRU230" s="13"/>
      <c r="BRV230" s="13"/>
      <c r="BRW230" s="13"/>
      <c r="BRX230" s="13"/>
      <c r="BRY230" s="13"/>
      <c r="BRZ230" s="13"/>
      <c r="BSA230" s="13"/>
      <c r="BSB230" s="13"/>
      <c r="BSC230" s="13"/>
      <c r="BSD230" s="13"/>
      <c r="BSE230" s="13"/>
      <c r="BSF230" s="13"/>
      <c r="BSG230" s="13"/>
      <c r="BSH230" s="13"/>
      <c r="BSI230" s="13"/>
      <c r="BSJ230" s="13"/>
      <c r="BSK230" s="13"/>
      <c r="BSL230" s="13"/>
      <c r="BSM230" s="13"/>
      <c r="BSN230" s="13"/>
      <c r="BSO230" s="13"/>
      <c r="BSP230" s="13"/>
      <c r="BSQ230" s="13"/>
      <c r="BSR230" s="13"/>
      <c r="BSS230" s="13"/>
      <c r="BST230" s="13"/>
      <c r="BSU230" s="13"/>
      <c r="BSV230" s="13"/>
      <c r="BSW230" s="13"/>
      <c r="BSX230" s="13"/>
      <c r="BSY230" s="13"/>
      <c r="BSZ230" s="13"/>
      <c r="BTA230" s="13"/>
      <c r="BTB230" s="13"/>
      <c r="BTC230" s="13"/>
      <c r="BTD230" s="13"/>
      <c r="BTE230" s="13"/>
      <c r="BTF230" s="13"/>
      <c r="BTG230" s="13"/>
      <c r="BTH230" s="13"/>
      <c r="BTI230" s="13"/>
      <c r="BTJ230" s="13"/>
      <c r="BTK230" s="13"/>
      <c r="BTL230" s="13"/>
      <c r="BTM230" s="13"/>
      <c r="BTN230" s="13"/>
      <c r="BTO230" s="13"/>
      <c r="BTP230" s="13"/>
      <c r="BTQ230" s="13"/>
      <c r="BTR230" s="13"/>
      <c r="BTS230" s="13"/>
      <c r="BTT230" s="13"/>
      <c r="BTU230" s="13"/>
      <c r="BTV230" s="13"/>
      <c r="BTW230" s="13"/>
      <c r="BTX230" s="13"/>
      <c r="BTY230" s="13"/>
      <c r="BTZ230" s="13"/>
      <c r="BUA230" s="13"/>
      <c r="BUB230" s="13"/>
      <c r="BUC230" s="13"/>
      <c r="BUD230" s="13"/>
      <c r="BUE230" s="13"/>
      <c r="BUF230" s="13"/>
      <c r="BUG230" s="13"/>
      <c r="BUH230" s="13"/>
      <c r="BUI230" s="13"/>
      <c r="BUJ230" s="13"/>
      <c r="BUK230" s="13"/>
      <c r="BUL230" s="13"/>
      <c r="BUM230" s="13"/>
      <c r="BUN230" s="13"/>
      <c r="BUO230" s="13"/>
      <c r="BUP230" s="13"/>
      <c r="BUQ230" s="13"/>
      <c r="BUR230" s="13"/>
      <c r="BUS230" s="13"/>
      <c r="BUT230" s="13"/>
      <c r="BUU230" s="13"/>
      <c r="BUV230" s="13"/>
      <c r="BUW230" s="13"/>
      <c r="BUX230" s="13"/>
      <c r="BUY230" s="13"/>
      <c r="BUZ230" s="13"/>
      <c r="BVA230" s="13"/>
      <c r="BVB230" s="13"/>
      <c r="BVC230" s="13"/>
      <c r="BVD230" s="13"/>
      <c r="BVE230" s="13"/>
      <c r="BVF230" s="13"/>
      <c r="BVG230" s="13"/>
      <c r="BVH230" s="13"/>
      <c r="BVI230" s="13"/>
      <c r="BVJ230" s="13"/>
      <c r="BVK230" s="13"/>
      <c r="BVL230" s="13"/>
      <c r="BVM230" s="13"/>
      <c r="BVN230" s="13"/>
      <c r="BVO230" s="13"/>
      <c r="BVP230" s="13"/>
      <c r="BVQ230" s="13"/>
      <c r="BVR230" s="13"/>
      <c r="BVS230" s="13"/>
      <c r="BVT230" s="13"/>
      <c r="BVU230" s="13"/>
      <c r="BVV230" s="13"/>
      <c r="BVW230" s="13"/>
      <c r="BVX230" s="13"/>
      <c r="BVY230" s="13"/>
      <c r="BVZ230" s="13"/>
      <c r="BWA230" s="13"/>
      <c r="BWB230" s="13"/>
      <c r="BWC230" s="13"/>
      <c r="BWD230" s="13"/>
      <c r="BWE230" s="13"/>
      <c r="BWF230" s="13"/>
      <c r="BWG230" s="13"/>
      <c r="BWH230" s="13"/>
      <c r="BWI230" s="13"/>
      <c r="BWJ230" s="13"/>
      <c r="BWK230" s="13"/>
      <c r="BWL230" s="13"/>
      <c r="BWM230" s="13"/>
      <c r="BWN230" s="13"/>
      <c r="BWO230" s="13"/>
      <c r="BWP230" s="13"/>
      <c r="BWQ230" s="13"/>
      <c r="BWR230" s="13"/>
      <c r="BWS230" s="13"/>
      <c r="BWT230" s="13"/>
      <c r="BWU230" s="13"/>
      <c r="BWV230" s="13"/>
      <c r="BWW230" s="13"/>
      <c r="BWX230" s="13"/>
      <c r="BWY230" s="13"/>
      <c r="BWZ230" s="13"/>
      <c r="BXA230" s="13"/>
      <c r="BXB230" s="13"/>
      <c r="BXC230" s="13"/>
      <c r="BXD230" s="13"/>
      <c r="BXE230" s="13"/>
      <c r="BXF230" s="13"/>
      <c r="BXG230" s="13"/>
      <c r="BXH230" s="13"/>
      <c r="BXI230" s="13"/>
      <c r="BXJ230" s="13"/>
      <c r="BXK230" s="13"/>
      <c r="BXL230" s="13"/>
      <c r="BXM230" s="13"/>
      <c r="BXN230" s="13"/>
      <c r="BXO230" s="13"/>
      <c r="BXP230" s="13"/>
      <c r="BXQ230" s="13"/>
      <c r="BXR230" s="13"/>
      <c r="BXS230" s="13"/>
      <c r="BXT230" s="13"/>
      <c r="BXU230" s="13"/>
      <c r="BXV230" s="13"/>
      <c r="BXW230" s="13"/>
      <c r="BXX230" s="13"/>
      <c r="BXY230" s="13"/>
      <c r="BXZ230" s="13"/>
      <c r="BYA230" s="13"/>
      <c r="BYB230" s="13"/>
      <c r="BYC230" s="13"/>
      <c r="BYD230" s="13"/>
      <c r="BYE230" s="13"/>
      <c r="BYF230" s="13"/>
      <c r="BYG230" s="13"/>
      <c r="BYH230" s="13"/>
      <c r="BYI230" s="13"/>
      <c r="BYJ230" s="13"/>
      <c r="BYK230" s="13"/>
      <c r="BYL230" s="13"/>
      <c r="BYM230" s="13"/>
      <c r="BYN230" s="13"/>
      <c r="BYO230" s="13"/>
      <c r="BYP230" s="13"/>
      <c r="BYQ230" s="13"/>
      <c r="BYR230" s="13"/>
      <c r="BYS230" s="13"/>
      <c r="BYT230" s="13"/>
      <c r="BYU230" s="13"/>
      <c r="BYV230" s="13"/>
      <c r="BYW230" s="13"/>
      <c r="BYX230" s="13"/>
      <c r="BYY230" s="13"/>
      <c r="BYZ230" s="13"/>
      <c r="BZA230" s="13"/>
      <c r="BZB230" s="13"/>
      <c r="BZC230" s="13"/>
      <c r="BZD230" s="13"/>
      <c r="BZE230" s="13"/>
      <c r="BZF230" s="13"/>
      <c r="BZG230" s="13"/>
      <c r="BZH230" s="13"/>
      <c r="BZI230" s="13"/>
      <c r="BZJ230" s="13"/>
      <c r="BZK230" s="13"/>
      <c r="BZL230" s="13"/>
      <c r="BZM230" s="13"/>
      <c r="BZN230" s="13"/>
      <c r="BZO230" s="13"/>
      <c r="BZP230" s="13"/>
      <c r="BZQ230" s="13"/>
      <c r="BZR230" s="13"/>
      <c r="BZS230" s="13"/>
      <c r="BZT230" s="13"/>
      <c r="BZU230" s="13"/>
      <c r="BZV230" s="13"/>
      <c r="BZW230" s="13"/>
      <c r="BZX230" s="13"/>
      <c r="BZY230" s="13"/>
      <c r="BZZ230" s="13"/>
      <c r="CAA230" s="13"/>
      <c r="CAB230" s="13"/>
      <c r="CAC230" s="13"/>
      <c r="CAD230" s="13"/>
      <c r="CAE230" s="13"/>
      <c r="CAF230" s="13"/>
      <c r="CAG230" s="13"/>
      <c r="CAH230" s="13"/>
      <c r="CAI230" s="13"/>
      <c r="CAJ230" s="13"/>
      <c r="CAK230" s="13"/>
      <c r="CAL230" s="13"/>
      <c r="CAM230" s="13"/>
      <c r="CAN230" s="13"/>
      <c r="CAO230" s="13"/>
      <c r="CAP230" s="13"/>
      <c r="CAQ230" s="13"/>
      <c r="CAR230" s="13"/>
      <c r="CAS230" s="13"/>
      <c r="CAT230" s="13"/>
      <c r="CAU230" s="13"/>
      <c r="CAV230" s="13"/>
      <c r="CAW230" s="13"/>
      <c r="CAX230" s="13"/>
      <c r="CAY230" s="13"/>
      <c r="CAZ230" s="13"/>
      <c r="CBA230" s="13"/>
      <c r="CBB230" s="13"/>
      <c r="CBC230" s="13"/>
      <c r="CBD230" s="13"/>
      <c r="CBE230" s="13"/>
      <c r="CBF230" s="13"/>
      <c r="CBG230" s="13"/>
      <c r="CBH230" s="13"/>
      <c r="CBI230" s="13"/>
      <c r="CBJ230" s="13"/>
      <c r="CBK230" s="13"/>
      <c r="CBL230" s="13"/>
      <c r="CBM230" s="13"/>
      <c r="CBN230" s="13"/>
      <c r="CBO230" s="13"/>
      <c r="CBP230" s="13"/>
      <c r="CBQ230" s="13"/>
      <c r="CBR230" s="13"/>
      <c r="CBS230" s="13"/>
      <c r="CBT230" s="13"/>
      <c r="CBU230" s="13"/>
      <c r="CBV230" s="13"/>
      <c r="CBW230" s="13"/>
      <c r="CBX230" s="13"/>
      <c r="CBY230" s="13"/>
      <c r="CBZ230" s="13"/>
      <c r="CCA230" s="13"/>
      <c r="CCB230" s="13"/>
      <c r="CCC230" s="13"/>
      <c r="CCD230" s="13"/>
      <c r="CCE230" s="13"/>
      <c r="CCF230" s="13"/>
      <c r="CCG230" s="13"/>
      <c r="CCH230" s="13"/>
      <c r="CCI230" s="13"/>
      <c r="CCJ230" s="13"/>
      <c r="CCK230" s="13"/>
      <c r="CCL230" s="13"/>
      <c r="CCM230" s="13"/>
      <c r="CCN230" s="13"/>
      <c r="CCO230" s="13"/>
      <c r="CCP230" s="13"/>
      <c r="CCQ230" s="13"/>
      <c r="CCR230" s="13"/>
      <c r="CCS230" s="13"/>
      <c r="CCT230" s="13"/>
      <c r="CCU230" s="13"/>
      <c r="CCV230" s="13"/>
      <c r="CCW230" s="13"/>
      <c r="CCX230" s="13"/>
      <c r="CCY230" s="13"/>
      <c r="CCZ230" s="13"/>
      <c r="CDA230" s="13"/>
      <c r="CDB230" s="13"/>
      <c r="CDC230" s="13"/>
      <c r="CDD230" s="13"/>
      <c r="CDE230" s="13"/>
      <c r="CDF230" s="13"/>
      <c r="CDG230" s="13"/>
      <c r="CDH230" s="13"/>
      <c r="CDI230" s="13"/>
      <c r="CDJ230" s="13"/>
      <c r="CDK230" s="13"/>
      <c r="CDL230" s="13"/>
      <c r="CDM230" s="13"/>
      <c r="CDN230" s="13"/>
      <c r="CDO230" s="13"/>
      <c r="CDP230" s="13"/>
      <c r="CDQ230" s="13"/>
      <c r="CDR230" s="13"/>
      <c r="CDS230" s="13"/>
      <c r="CDT230" s="13"/>
      <c r="CDU230" s="13"/>
      <c r="CDV230" s="13"/>
      <c r="CDW230" s="13"/>
      <c r="CDX230" s="13"/>
      <c r="CDY230" s="13"/>
      <c r="CDZ230" s="13"/>
      <c r="CEA230" s="13"/>
      <c r="CEB230" s="13"/>
      <c r="CEC230" s="13"/>
      <c r="CED230" s="13"/>
      <c r="CEE230" s="13"/>
      <c r="CEF230" s="13"/>
      <c r="CEG230" s="13"/>
      <c r="CEH230" s="13"/>
      <c r="CEI230" s="13"/>
      <c r="CEJ230" s="13"/>
      <c r="CEK230" s="13"/>
      <c r="CEL230" s="13"/>
      <c r="CEM230" s="13"/>
      <c r="CEN230" s="13"/>
      <c r="CEO230" s="13"/>
      <c r="CEP230" s="13"/>
      <c r="CEQ230" s="13"/>
      <c r="CER230" s="13"/>
      <c r="CES230" s="13"/>
      <c r="CET230" s="13"/>
      <c r="CEU230" s="13"/>
      <c r="CEV230" s="13"/>
      <c r="CEW230" s="13"/>
      <c r="CEX230" s="13"/>
      <c r="CEY230" s="13"/>
      <c r="CEZ230" s="13"/>
      <c r="CFA230" s="13"/>
      <c r="CFB230" s="13"/>
      <c r="CFC230" s="13"/>
      <c r="CFD230" s="13"/>
      <c r="CFE230" s="13"/>
      <c r="CFF230" s="13"/>
      <c r="CFG230" s="13"/>
      <c r="CFH230" s="13"/>
      <c r="CFI230" s="13"/>
      <c r="CFJ230" s="13"/>
      <c r="CFK230" s="13"/>
      <c r="CFL230" s="13"/>
      <c r="CFM230" s="13"/>
      <c r="CFN230" s="13"/>
      <c r="CFO230" s="13"/>
      <c r="CFP230" s="13"/>
      <c r="CFQ230" s="13"/>
      <c r="CFR230" s="13"/>
      <c r="CFS230" s="13"/>
      <c r="CFT230" s="13"/>
      <c r="CFU230" s="13"/>
      <c r="CFV230" s="13"/>
      <c r="CFW230" s="13"/>
      <c r="CFX230" s="13"/>
      <c r="CFY230" s="13"/>
      <c r="CFZ230" s="13"/>
      <c r="CGA230" s="13"/>
      <c r="CGB230" s="13"/>
      <c r="CGC230" s="13"/>
      <c r="CGD230" s="13"/>
      <c r="CGE230" s="13"/>
      <c r="CGF230" s="13"/>
      <c r="CGG230" s="13"/>
      <c r="CGH230" s="13"/>
      <c r="CGI230" s="13"/>
      <c r="CGJ230" s="13"/>
      <c r="CGK230" s="13"/>
      <c r="CGL230" s="13"/>
      <c r="CGM230" s="13"/>
      <c r="CGN230" s="13"/>
      <c r="CGO230" s="13"/>
      <c r="CGP230" s="13"/>
      <c r="CGQ230" s="13"/>
      <c r="CGR230" s="13"/>
      <c r="CGS230" s="13"/>
      <c r="CGT230" s="13"/>
      <c r="CGU230" s="13"/>
      <c r="CGV230" s="13"/>
      <c r="CGW230" s="13"/>
      <c r="CGX230" s="13"/>
      <c r="CGY230" s="13"/>
      <c r="CGZ230" s="13"/>
      <c r="CHA230" s="13"/>
      <c r="CHB230" s="13"/>
      <c r="CHC230" s="13"/>
      <c r="CHD230" s="13"/>
      <c r="CHE230" s="13"/>
      <c r="CHF230" s="13"/>
      <c r="CHG230" s="13"/>
      <c r="CHH230" s="13"/>
      <c r="CHI230" s="13"/>
      <c r="CHJ230" s="13"/>
      <c r="CHK230" s="13"/>
      <c r="CHL230" s="13"/>
      <c r="CHM230" s="13"/>
      <c r="CHN230" s="13"/>
      <c r="CHO230" s="13"/>
      <c r="CHP230" s="13"/>
      <c r="CHQ230" s="13"/>
      <c r="CHR230" s="13"/>
      <c r="CHS230" s="13"/>
      <c r="CHT230" s="13"/>
      <c r="CHU230" s="13"/>
      <c r="CHV230" s="13"/>
      <c r="CHW230" s="13"/>
      <c r="CHX230" s="13"/>
      <c r="CHY230" s="13"/>
      <c r="CHZ230" s="13"/>
      <c r="CIA230" s="13"/>
      <c r="CIB230" s="13"/>
      <c r="CIC230" s="13"/>
      <c r="CID230" s="13"/>
      <c r="CIE230" s="13"/>
      <c r="CIF230" s="13"/>
      <c r="CIG230" s="13"/>
      <c r="CIH230" s="13"/>
      <c r="CII230" s="13"/>
      <c r="CIJ230" s="13"/>
      <c r="CIK230" s="13"/>
      <c r="CIL230" s="13"/>
      <c r="CIM230" s="13"/>
      <c r="CIN230" s="13"/>
      <c r="CIO230" s="13"/>
      <c r="CIP230" s="13"/>
      <c r="CIQ230" s="13"/>
      <c r="CIR230" s="13"/>
      <c r="CIS230" s="13"/>
      <c r="CIT230" s="13"/>
      <c r="CIU230" s="13"/>
      <c r="CIV230" s="13"/>
      <c r="CIW230" s="13"/>
      <c r="CIX230" s="13"/>
      <c r="CIY230" s="13"/>
      <c r="CIZ230" s="13"/>
      <c r="CJA230" s="13"/>
      <c r="CJB230" s="13"/>
      <c r="CJC230" s="13"/>
      <c r="CJD230" s="13"/>
      <c r="CJE230" s="13"/>
      <c r="CJF230" s="13"/>
      <c r="CJG230" s="13"/>
      <c r="CJH230" s="13"/>
      <c r="CJI230" s="13"/>
      <c r="CJJ230" s="13"/>
      <c r="CJK230" s="13"/>
      <c r="CJL230" s="13"/>
      <c r="CJM230" s="13"/>
      <c r="CJN230" s="13"/>
      <c r="CJO230" s="13"/>
      <c r="CJP230" s="13"/>
      <c r="CJQ230" s="13"/>
      <c r="CJR230" s="13"/>
      <c r="CJS230" s="13"/>
      <c r="CJT230" s="13"/>
      <c r="CJU230" s="13"/>
      <c r="CJV230" s="13"/>
      <c r="CJW230" s="13"/>
      <c r="CJX230" s="13"/>
      <c r="CJY230" s="13"/>
      <c r="CJZ230" s="13"/>
      <c r="CKA230" s="13"/>
      <c r="CKB230" s="13"/>
      <c r="CKC230" s="13"/>
      <c r="CKD230" s="13"/>
      <c r="CKE230" s="13"/>
      <c r="CKF230" s="13"/>
      <c r="CKG230" s="13"/>
      <c r="CKH230" s="13"/>
      <c r="CKI230" s="13"/>
      <c r="CKJ230" s="13"/>
      <c r="CKK230" s="13"/>
      <c r="CKL230" s="13"/>
      <c r="CKM230" s="13"/>
      <c r="CKN230" s="13"/>
      <c r="CKO230" s="13"/>
      <c r="CKP230" s="13"/>
      <c r="CKQ230" s="13"/>
      <c r="CKR230" s="13"/>
      <c r="CKS230" s="13"/>
      <c r="CKT230" s="13"/>
      <c r="CKU230" s="13"/>
      <c r="CKV230" s="13"/>
      <c r="CKW230" s="13"/>
      <c r="CKX230" s="13"/>
      <c r="CKY230" s="13"/>
      <c r="CKZ230" s="13"/>
      <c r="CLA230" s="13"/>
      <c r="CLB230" s="13"/>
      <c r="CLC230" s="13"/>
      <c r="CLD230" s="13"/>
      <c r="CLE230" s="13"/>
      <c r="CLF230" s="13"/>
      <c r="CLG230" s="13"/>
      <c r="CLH230" s="13"/>
      <c r="CLI230" s="13"/>
      <c r="CLJ230" s="13"/>
      <c r="CLK230" s="13"/>
      <c r="CLL230" s="13"/>
      <c r="CLM230" s="13"/>
      <c r="CLN230" s="13"/>
      <c r="CLO230" s="13"/>
      <c r="CLP230" s="13"/>
      <c r="CLQ230" s="13"/>
      <c r="CLR230" s="13"/>
      <c r="CLS230" s="13"/>
      <c r="CLT230" s="13"/>
      <c r="CLU230" s="13"/>
      <c r="CLV230" s="13"/>
      <c r="CLW230" s="13"/>
      <c r="CLX230" s="13"/>
      <c r="CLY230" s="13"/>
      <c r="CLZ230" s="13"/>
      <c r="CMA230" s="13"/>
      <c r="CMB230" s="13"/>
      <c r="CMC230" s="13"/>
      <c r="CMD230" s="13"/>
      <c r="CME230" s="13"/>
      <c r="CMF230" s="13"/>
      <c r="CMG230" s="13"/>
      <c r="CMH230" s="13"/>
      <c r="CMI230" s="13"/>
      <c r="CMJ230" s="13"/>
      <c r="CMK230" s="13"/>
      <c r="CML230" s="13"/>
      <c r="CMM230" s="13"/>
      <c r="CMN230" s="13"/>
      <c r="CMO230" s="13"/>
      <c r="CMP230" s="13"/>
      <c r="CMQ230" s="13"/>
      <c r="CMR230" s="13"/>
      <c r="CMS230" s="13"/>
      <c r="CMT230" s="13"/>
      <c r="CMU230" s="13"/>
      <c r="CMV230" s="13"/>
      <c r="CMW230" s="13"/>
      <c r="CMX230" s="13"/>
      <c r="CMY230" s="13"/>
      <c r="CMZ230" s="13"/>
      <c r="CNA230" s="13"/>
      <c r="CNB230" s="13"/>
      <c r="CNC230" s="13"/>
      <c r="CND230" s="13"/>
      <c r="CNE230" s="13"/>
      <c r="CNF230" s="13"/>
      <c r="CNG230" s="13"/>
      <c r="CNH230" s="13"/>
      <c r="CNI230" s="13"/>
      <c r="CNJ230" s="13"/>
      <c r="CNK230" s="13"/>
      <c r="CNL230" s="13"/>
      <c r="CNM230" s="13"/>
      <c r="CNN230" s="13"/>
      <c r="CNO230" s="13"/>
      <c r="CNP230" s="13"/>
      <c r="CNQ230" s="13"/>
      <c r="CNR230" s="13"/>
      <c r="CNS230" s="13"/>
      <c r="CNT230" s="13"/>
      <c r="CNU230" s="13"/>
      <c r="CNV230" s="13"/>
      <c r="CNW230" s="13"/>
      <c r="CNX230" s="13"/>
      <c r="CNY230" s="13"/>
      <c r="CNZ230" s="13"/>
      <c r="COA230" s="13"/>
      <c r="COB230" s="13"/>
      <c r="COC230" s="13"/>
      <c r="COD230" s="13"/>
      <c r="COE230" s="13"/>
      <c r="COF230" s="13"/>
      <c r="COG230" s="13"/>
      <c r="COH230" s="13"/>
      <c r="COI230" s="13"/>
      <c r="COJ230" s="13"/>
      <c r="COK230" s="13"/>
      <c r="COL230" s="13"/>
      <c r="COM230" s="13"/>
      <c r="CON230" s="13"/>
      <c r="COO230" s="13"/>
      <c r="COP230" s="13"/>
      <c r="COQ230" s="13"/>
      <c r="COR230" s="13"/>
      <c r="COS230" s="13"/>
      <c r="COT230" s="13"/>
      <c r="COU230" s="13"/>
      <c r="COV230" s="13"/>
      <c r="COW230" s="13"/>
      <c r="COX230" s="13"/>
      <c r="COY230" s="13"/>
      <c r="COZ230" s="13"/>
      <c r="CPA230" s="13"/>
      <c r="CPB230" s="13"/>
      <c r="CPC230" s="13"/>
      <c r="CPD230" s="13"/>
      <c r="CPE230" s="13"/>
      <c r="CPF230" s="13"/>
      <c r="CPG230" s="13"/>
      <c r="CPH230" s="13"/>
      <c r="CPI230" s="13"/>
      <c r="CPJ230" s="13"/>
      <c r="CPK230" s="13"/>
      <c r="CPL230" s="13"/>
      <c r="CPM230" s="13"/>
      <c r="CPN230" s="13"/>
      <c r="CPO230" s="13"/>
      <c r="CPP230" s="13"/>
      <c r="CPQ230" s="13"/>
      <c r="CPR230" s="13"/>
      <c r="CPS230" s="13"/>
      <c r="CPT230" s="13"/>
      <c r="CPU230" s="13"/>
      <c r="CPV230" s="13"/>
      <c r="CPW230" s="13"/>
      <c r="CPX230" s="13"/>
      <c r="CPY230" s="13"/>
      <c r="CPZ230" s="13"/>
      <c r="CQA230" s="13"/>
      <c r="CQB230" s="13"/>
      <c r="CQC230" s="13"/>
      <c r="CQD230" s="13"/>
      <c r="CQE230" s="13"/>
      <c r="CQF230" s="13"/>
      <c r="CQG230" s="13"/>
      <c r="CQH230" s="13"/>
      <c r="CQI230" s="13"/>
      <c r="CQJ230" s="13"/>
      <c r="CQK230" s="13"/>
      <c r="CQL230" s="13"/>
      <c r="CQM230" s="13"/>
      <c r="CQN230" s="13"/>
      <c r="CQO230" s="13"/>
      <c r="CQP230" s="13"/>
      <c r="CQQ230" s="13"/>
      <c r="CQR230" s="13"/>
      <c r="CQS230" s="13"/>
      <c r="CQT230" s="13"/>
      <c r="CQU230" s="13"/>
      <c r="CQV230" s="13"/>
      <c r="CQW230" s="13"/>
      <c r="CQX230" s="13"/>
      <c r="CQY230" s="13"/>
      <c r="CQZ230" s="13"/>
      <c r="CRA230" s="13"/>
      <c r="CRB230" s="13"/>
      <c r="CRC230" s="13"/>
      <c r="CRD230" s="13"/>
      <c r="CRE230" s="13"/>
      <c r="CRF230" s="13"/>
      <c r="CRG230" s="13"/>
      <c r="CRH230" s="13"/>
      <c r="CRI230" s="13"/>
      <c r="CRJ230" s="13"/>
      <c r="CRK230" s="13"/>
      <c r="CRL230" s="13"/>
      <c r="CRM230" s="13"/>
      <c r="CRN230" s="13"/>
      <c r="CRO230" s="13"/>
      <c r="CRP230" s="13"/>
      <c r="CRQ230" s="13"/>
      <c r="CRR230" s="13"/>
      <c r="CRS230" s="13"/>
      <c r="CRT230" s="13"/>
      <c r="CRU230" s="13"/>
      <c r="CRV230" s="13"/>
      <c r="CRW230" s="13"/>
      <c r="CRX230" s="13"/>
      <c r="CRY230" s="13"/>
      <c r="CRZ230" s="13"/>
      <c r="CSA230" s="13"/>
      <c r="CSB230" s="13"/>
      <c r="CSC230" s="13"/>
      <c r="CSD230" s="13"/>
      <c r="CSE230" s="13"/>
      <c r="CSF230" s="13"/>
      <c r="CSG230" s="13"/>
      <c r="CSH230" s="13"/>
      <c r="CSI230" s="13"/>
      <c r="CSJ230" s="13"/>
      <c r="CSK230" s="13"/>
      <c r="CSL230" s="13"/>
      <c r="CSM230" s="13"/>
      <c r="CSN230" s="13"/>
      <c r="CSO230" s="13"/>
      <c r="CSP230" s="13"/>
      <c r="CSQ230" s="13"/>
      <c r="CSR230" s="13"/>
      <c r="CSS230" s="13"/>
      <c r="CST230" s="13"/>
      <c r="CSU230" s="13"/>
      <c r="CSV230" s="13"/>
      <c r="CSW230" s="13"/>
      <c r="CSX230" s="13"/>
      <c r="CSY230" s="13"/>
      <c r="CSZ230" s="13"/>
      <c r="CTA230" s="13"/>
      <c r="CTB230" s="13"/>
      <c r="CTC230" s="13"/>
      <c r="CTD230" s="13"/>
      <c r="CTE230" s="13"/>
      <c r="CTF230" s="13"/>
      <c r="CTG230" s="13"/>
      <c r="CTH230" s="13"/>
      <c r="CTI230" s="13"/>
      <c r="CTJ230" s="13"/>
      <c r="CTK230" s="13"/>
      <c r="CTL230" s="13"/>
      <c r="CTM230" s="13"/>
      <c r="CTN230" s="13"/>
      <c r="CTO230" s="13"/>
      <c r="CTP230" s="13"/>
      <c r="CTQ230" s="13"/>
      <c r="CTR230" s="13"/>
      <c r="CTS230" s="13"/>
      <c r="CTT230" s="13"/>
      <c r="CTU230" s="13"/>
      <c r="CTV230" s="13"/>
      <c r="CTW230" s="13"/>
      <c r="CTX230" s="13"/>
      <c r="CTY230" s="13"/>
      <c r="CTZ230" s="13"/>
      <c r="CUA230" s="13"/>
      <c r="CUB230" s="13"/>
      <c r="CUC230" s="13"/>
      <c r="CUD230" s="13"/>
      <c r="CUE230" s="13"/>
      <c r="CUF230" s="13"/>
      <c r="CUG230" s="13"/>
      <c r="CUH230" s="13"/>
      <c r="CUI230" s="13"/>
      <c r="CUJ230" s="13"/>
      <c r="CUK230" s="13"/>
      <c r="CUL230" s="13"/>
      <c r="CUM230" s="13"/>
      <c r="CUN230" s="13"/>
      <c r="CUO230" s="13"/>
      <c r="CUP230" s="13"/>
      <c r="CUQ230" s="13"/>
      <c r="CUR230" s="13"/>
      <c r="CUS230" s="13"/>
      <c r="CUT230" s="13"/>
      <c r="CUU230" s="13"/>
      <c r="CUV230" s="13"/>
      <c r="CUW230" s="13"/>
      <c r="CUX230" s="13"/>
      <c r="CUY230" s="13"/>
      <c r="CUZ230" s="13"/>
      <c r="CVA230" s="13"/>
      <c r="CVB230" s="13"/>
      <c r="CVC230" s="13"/>
      <c r="CVD230" s="13"/>
      <c r="CVE230" s="13"/>
      <c r="CVF230" s="13"/>
      <c r="CVG230" s="13"/>
      <c r="CVH230" s="13"/>
      <c r="CVI230" s="13"/>
      <c r="CVJ230" s="13"/>
      <c r="CVK230" s="13"/>
      <c r="CVL230" s="13"/>
      <c r="CVM230" s="13"/>
      <c r="CVN230" s="13"/>
      <c r="CVO230" s="13"/>
      <c r="CVP230" s="13"/>
      <c r="CVQ230" s="13"/>
      <c r="CVR230" s="13"/>
      <c r="CVS230" s="13"/>
      <c r="CVT230" s="13"/>
      <c r="CVU230" s="13"/>
      <c r="CVV230" s="13"/>
      <c r="CVW230" s="13"/>
      <c r="CVX230" s="13"/>
      <c r="CVY230" s="13"/>
      <c r="CVZ230" s="13"/>
      <c r="CWA230" s="13"/>
      <c r="CWB230" s="13"/>
      <c r="CWC230" s="13"/>
      <c r="CWD230" s="13"/>
      <c r="CWE230" s="13"/>
      <c r="CWF230" s="13"/>
      <c r="CWG230" s="13"/>
      <c r="CWH230" s="13"/>
      <c r="CWI230" s="13"/>
      <c r="CWJ230" s="13"/>
      <c r="CWK230" s="13"/>
      <c r="CWL230" s="13"/>
      <c r="CWM230" s="13"/>
      <c r="CWN230" s="13"/>
      <c r="CWO230" s="13"/>
      <c r="CWP230" s="13"/>
      <c r="CWQ230" s="13"/>
      <c r="CWR230" s="13"/>
      <c r="CWS230" s="13"/>
      <c r="CWT230" s="13"/>
      <c r="CWU230" s="13"/>
      <c r="CWV230" s="13"/>
      <c r="CWW230" s="13"/>
      <c r="CWX230" s="13"/>
      <c r="CWY230" s="13"/>
      <c r="CWZ230" s="13"/>
      <c r="CXA230" s="13"/>
      <c r="CXB230" s="13"/>
      <c r="CXC230" s="13"/>
      <c r="CXD230" s="13"/>
      <c r="CXE230" s="13"/>
      <c r="CXF230" s="13"/>
      <c r="CXG230" s="13"/>
      <c r="CXH230" s="13"/>
      <c r="CXI230" s="13"/>
      <c r="CXJ230" s="13"/>
      <c r="CXK230" s="13"/>
      <c r="CXL230" s="13"/>
      <c r="CXM230" s="13"/>
      <c r="CXN230" s="13"/>
      <c r="CXO230" s="13"/>
      <c r="CXP230" s="13"/>
      <c r="CXQ230" s="13"/>
      <c r="CXR230" s="13"/>
      <c r="CXS230" s="13"/>
      <c r="CXT230" s="13"/>
      <c r="CXU230" s="13"/>
      <c r="CXV230" s="13"/>
      <c r="CXW230" s="13"/>
      <c r="CXX230" s="13"/>
      <c r="CXY230" s="13"/>
      <c r="CXZ230" s="13"/>
      <c r="CYA230" s="13"/>
      <c r="CYB230" s="13"/>
      <c r="CYC230" s="13"/>
      <c r="CYD230" s="13"/>
      <c r="CYE230" s="13"/>
      <c r="CYF230" s="13"/>
      <c r="CYG230" s="13"/>
      <c r="CYH230" s="13"/>
      <c r="CYI230" s="13"/>
      <c r="CYJ230" s="13"/>
      <c r="CYK230" s="13"/>
      <c r="CYL230" s="13"/>
      <c r="CYM230" s="13"/>
      <c r="CYN230" s="13"/>
      <c r="CYO230" s="13"/>
      <c r="CYP230" s="13"/>
      <c r="CYQ230" s="13"/>
      <c r="CYR230" s="13"/>
      <c r="CYS230" s="13"/>
      <c r="CYT230" s="13"/>
      <c r="CYU230" s="13"/>
      <c r="CYV230" s="13"/>
      <c r="CYW230" s="13"/>
      <c r="CYX230" s="13"/>
      <c r="CYY230" s="13"/>
      <c r="CYZ230" s="13"/>
      <c r="CZA230" s="13"/>
      <c r="CZB230" s="13"/>
      <c r="CZC230" s="13"/>
      <c r="CZD230" s="13"/>
      <c r="CZE230" s="13"/>
      <c r="CZF230" s="13"/>
      <c r="CZG230" s="13"/>
      <c r="CZH230" s="13"/>
      <c r="CZI230" s="13"/>
      <c r="CZJ230" s="13"/>
      <c r="CZK230" s="13"/>
      <c r="CZL230" s="13"/>
      <c r="CZM230" s="13"/>
      <c r="CZN230" s="13"/>
      <c r="CZO230" s="13"/>
      <c r="CZP230" s="13"/>
      <c r="CZQ230" s="13"/>
      <c r="CZR230" s="13"/>
      <c r="CZS230" s="13"/>
      <c r="CZT230" s="13"/>
      <c r="CZU230" s="13"/>
      <c r="CZV230" s="13"/>
      <c r="CZW230" s="13"/>
      <c r="CZX230" s="13"/>
      <c r="CZY230" s="13"/>
      <c r="CZZ230" s="13"/>
      <c r="DAA230" s="13"/>
      <c r="DAB230" s="13"/>
      <c r="DAC230" s="13"/>
      <c r="DAD230" s="13"/>
      <c r="DAE230" s="13"/>
      <c r="DAF230" s="13"/>
      <c r="DAG230" s="13"/>
      <c r="DAH230" s="13"/>
      <c r="DAI230" s="13"/>
      <c r="DAJ230" s="13"/>
      <c r="DAK230" s="13"/>
      <c r="DAL230" s="13"/>
      <c r="DAM230" s="13"/>
      <c r="DAN230" s="13"/>
      <c r="DAO230" s="13"/>
      <c r="DAP230" s="13"/>
      <c r="DAQ230" s="13"/>
      <c r="DAR230" s="13"/>
      <c r="DAS230" s="13"/>
      <c r="DAT230" s="13"/>
      <c r="DAU230" s="13"/>
      <c r="DAV230" s="13"/>
      <c r="DAW230" s="13"/>
      <c r="DAX230" s="13"/>
      <c r="DAY230" s="13"/>
      <c r="DAZ230" s="13"/>
      <c r="DBA230" s="13"/>
      <c r="DBB230" s="13"/>
      <c r="DBC230" s="13"/>
      <c r="DBD230" s="13"/>
      <c r="DBE230" s="13"/>
      <c r="DBF230" s="13"/>
      <c r="DBG230" s="13"/>
      <c r="DBH230" s="13"/>
      <c r="DBI230" s="13"/>
      <c r="DBJ230" s="13"/>
      <c r="DBK230" s="13"/>
      <c r="DBL230" s="13"/>
      <c r="DBM230" s="13"/>
      <c r="DBN230" s="13"/>
      <c r="DBO230" s="13"/>
      <c r="DBP230" s="13"/>
      <c r="DBQ230" s="13"/>
      <c r="DBR230" s="13"/>
      <c r="DBS230" s="13"/>
      <c r="DBT230" s="13"/>
      <c r="DBU230" s="13"/>
      <c r="DBV230" s="13"/>
      <c r="DBW230" s="13"/>
      <c r="DBX230" s="13"/>
      <c r="DBY230" s="13"/>
      <c r="DBZ230" s="13"/>
      <c r="DCA230" s="13"/>
      <c r="DCB230" s="13"/>
      <c r="DCC230" s="13"/>
      <c r="DCD230" s="13"/>
      <c r="DCE230" s="13"/>
      <c r="DCF230" s="13"/>
      <c r="DCG230" s="13"/>
      <c r="DCH230" s="13"/>
      <c r="DCI230" s="13"/>
      <c r="DCJ230" s="13"/>
      <c r="DCK230" s="13"/>
      <c r="DCL230" s="13"/>
      <c r="DCM230" s="13"/>
      <c r="DCN230" s="13"/>
      <c r="DCO230" s="13"/>
      <c r="DCP230" s="13"/>
      <c r="DCQ230" s="13"/>
      <c r="DCR230" s="13"/>
      <c r="DCS230" s="13"/>
      <c r="DCT230" s="13"/>
      <c r="DCU230" s="13"/>
      <c r="DCV230" s="13"/>
      <c r="DCW230" s="13"/>
      <c r="DCX230" s="13"/>
      <c r="DCY230" s="13"/>
      <c r="DCZ230" s="13"/>
      <c r="DDA230" s="13"/>
      <c r="DDB230" s="13"/>
      <c r="DDC230" s="13"/>
      <c r="DDD230" s="13"/>
      <c r="DDE230" s="13"/>
      <c r="DDF230" s="13"/>
      <c r="DDG230" s="13"/>
      <c r="DDH230" s="13"/>
      <c r="DDI230" s="13"/>
      <c r="DDJ230" s="13"/>
      <c r="DDK230" s="13"/>
      <c r="DDL230" s="13"/>
      <c r="DDM230" s="13"/>
      <c r="DDN230" s="13"/>
      <c r="DDO230" s="13"/>
      <c r="DDP230" s="13"/>
      <c r="DDQ230" s="13"/>
      <c r="DDR230" s="13"/>
      <c r="DDS230" s="13"/>
      <c r="DDT230" s="13"/>
      <c r="DDU230" s="13"/>
      <c r="DDV230" s="13"/>
      <c r="DDW230" s="13"/>
      <c r="DDX230" s="13"/>
      <c r="DDY230" s="13"/>
      <c r="DDZ230" s="13"/>
      <c r="DEA230" s="13"/>
      <c r="DEB230" s="13"/>
      <c r="DEC230" s="13"/>
      <c r="DED230" s="13"/>
      <c r="DEE230" s="13"/>
      <c r="DEF230" s="13"/>
      <c r="DEG230" s="13"/>
      <c r="DEH230" s="13"/>
      <c r="DEI230" s="13"/>
      <c r="DEJ230" s="13"/>
      <c r="DEK230" s="13"/>
      <c r="DEL230" s="13"/>
      <c r="DEM230" s="13"/>
      <c r="DEN230" s="13"/>
      <c r="DEO230" s="13"/>
      <c r="DEP230" s="13"/>
      <c r="DEQ230" s="13"/>
      <c r="DER230" s="13"/>
      <c r="DES230" s="13"/>
      <c r="DET230" s="13"/>
      <c r="DEU230" s="13"/>
      <c r="DEV230" s="13"/>
      <c r="DEW230" s="13"/>
      <c r="DEX230" s="13"/>
      <c r="DEY230" s="13"/>
      <c r="DEZ230" s="13"/>
      <c r="DFA230" s="13"/>
      <c r="DFB230" s="13"/>
      <c r="DFC230" s="13"/>
      <c r="DFD230" s="13"/>
      <c r="DFE230" s="13"/>
      <c r="DFF230" s="13"/>
      <c r="DFG230" s="13"/>
      <c r="DFH230" s="13"/>
      <c r="DFI230" s="13"/>
      <c r="DFJ230" s="13"/>
      <c r="DFK230" s="13"/>
      <c r="DFL230" s="13"/>
      <c r="DFM230" s="13"/>
      <c r="DFN230" s="13"/>
      <c r="DFO230" s="13"/>
      <c r="DFP230" s="13"/>
      <c r="DFQ230" s="13"/>
      <c r="DFR230" s="13"/>
      <c r="DFS230" s="13"/>
      <c r="DFT230" s="13"/>
      <c r="DFU230" s="13"/>
      <c r="DFV230" s="13"/>
      <c r="DFW230" s="13"/>
      <c r="DFX230" s="13"/>
      <c r="DFY230" s="13"/>
      <c r="DFZ230" s="13"/>
      <c r="DGA230" s="13"/>
      <c r="DGB230" s="13"/>
      <c r="DGC230" s="13"/>
      <c r="DGD230" s="13"/>
      <c r="DGE230" s="13"/>
      <c r="DGF230" s="13"/>
      <c r="DGG230" s="13"/>
      <c r="DGH230" s="13"/>
      <c r="DGI230" s="13"/>
      <c r="DGJ230" s="13"/>
      <c r="DGK230" s="13"/>
      <c r="DGL230" s="13"/>
      <c r="DGM230" s="13"/>
      <c r="DGN230" s="13"/>
      <c r="DGO230" s="13"/>
      <c r="DGP230" s="13"/>
      <c r="DGQ230" s="13"/>
      <c r="DGR230" s="13"/>
      <c r="DGS230" s="13"/>
      <c r="DGT230" s="13"/>
      <c r="DGU230" s="13"/>
      <c r="DGV230" s="13"/>
      <c r="DGW230" s="13"/>
      <c r="DGX230" s="13"/>
      <c r="DGY230" s="13"/>
      <c r="DGZ230" s="13"/>
      <c r="DHA230" s="13"/>
      <c r="DHB230" s="13"/>
      <c r="DHC230" s="13"/>
      <c r="DHD230" s="13"/>
      <c r="DHE230" s="13"/>
      <c r="DHF230" s="13"/>
      <c r="DHG230" s="13"/>
      <c r="DHH230" s="13"/>
      <c r="DHI230" s="13"/>
      <c r="DHJ230" s="13"/>
      <c r="DHK230" s="13"/>
      <c r="DHL230" s="13"/>
      <c r="DHM230" s="13"/>
      <c r="DHN230" s="13"/>
      <c r="DHO230" s="13"/>
      <c r="DHP230" s="13"/>
      <c r="DHQ230" s="13"/>
      <c r="DHR230" s="13"/>
      <c r="DHS230" s="13"/>
      <c r="DHT230" s="13"/>
      <c r="DHU230" s="13"/>
      <c r="DHV230" s="13"/>
      <c r="DHW230" s="13"/>
      <c r="DHX230" s="13"/>
      <c r="DHY230" s="13"/>
      <c r="DHZ230" s="13"/>
      <c r="DIA230" s="13"/>
      <c r="DIB230" s="13"/>
      <c r="DIC230" s="13"/>
      <c r="DID230" s="13"/>
      <c r="DIE230" s="13"/>
      <c r="DIF230" s="13"/>
      <c r="DIG230" s="13"/>
      <c r="DIH230" s="13"/>
      <c r="DII230" s="13"/>
      <c r="DIJ230" s="13"/>
      <c r="DIK230" s="13"/>
      <c r="DIL230" s="13"/>
      <c r="DIM230" s="13"/>
      <c r="DIN230" s="13"/>
      <c r="DIO230" s="13"/>
      <c r="DIP230" s="13"/>
      <c r="DIQ230" s="13"/>
      <c r="DIR230" s="13"/>
      <c r="DIS230" s="13"/>
      <c r="DIT230" s="13"/>
      <c r="DIU230" s="13"/>
      <c r="DIV230" s="13"/>
      <c r="DIW230" s="13"/>
      <c r="DIX230" s="13"/>
      <c r="DIY230" s="13"/>
      <c r="DIZ230" s="13"/>
      <c r="DJA230" s="13"/>
      <c r="DJB230" s="13"/>
      <c r="DJC230" s="13"/>
      <c r="DJD230" s="13"/>
      <c r="DJE230" s="13"/>
      <c r="DJF230" s="13"/>
      <c r="DJG230" s="13"/>
      <c r="DJH230" s="13"/>
      <c r="DJI230" s="13"/>
      <c r="DJJ230" s="13"/>
      <c r="DJK230" s="13"/>
      <c r="DJL230" s="13"/>
      <c r="DJM230" s="13"/>
      <c r="DJN230" s="13"/>
      <c r="DJO230" s="13"/>
      <c r="DJP230" s="13"/>
      <c r="DJQ230" s="13"/>
      <c r="DJR230" s="13"/>
      <c r="DJS230" s="13"/>
      <c r="DJT230" s="13"/>
      <c r="DJU230" s="13"/>
      <c r="DJV230" s="13"/>
      <c r="DJW230" s="13"/>
      <c r="DJX230" s="13"/>
      <c r="DJY230" s="13"/>
      <c r="DJZ230" s="13"/>
      <c r="DKA230" s="13"/>
      <c r="DKB230" s="13"/>
      <c r="DKC230" s="13"/>
      <c r="DKD230" s="13"/>
      <c r="DKE230" s="13"/>
      <c r="DKF230" s="13"/>
      <c r="DKG230" s="13"/>
      <c r="DKH230" s="13"/>
      <c r="DKI230" s="13"/>
      <c r="DKJ230" s="13"/>
      <c r="DKK230" s="13"/>
      <c r="DKL230" s="13"/>
      <c r="DKM230" s="13"/>
      <c r="DKN230" s="13"/>
      <c r="DKO230" s="13"/>
      <c r="DKP230" s="13"/>
      <c r="DKQ230" s="13"/>
      <c r="DKR230" s="13"/>
      <c r="DKS230" s="13"/>
      <c r="DKT230" s="13"/>
      <c r="DKU230" s="13"/>
      <c r="DKV230" s="13"/>
      <c r="DKW230" s="13"/>
      <c r="DKX230" s="13"/>
      <c r="DKY230" s="13"/>
      <c r="DKZ230" s="13"/>
      <c r="DLA230" s="13"/>
      <c r="DLB230" s="13"/>
      <c r="DLC230" s="13"/>
      <c r="DLD230" s="13"/>
      <c r="DLE230" s="13"/>
      <c r="DLF230" s="13"/>
      <c r="DLG230" s="13"/>
      <c r="DLH230" s="13"/>
      <c r="DLI230" s="13"/>
      <c r="DLJ230" s="13"/>
      <c r="DLK230" s="13"/>
      <c r="DLL230" s="13"/>
      <c r="DLM230" s="13"/>
      <c r="DLN230" s="13"/>
      <c r="DLO230" s="13"/>
      <c r="DLP230" s="13"/>
      <c r="DLQ230" s="13"/>
      <c r="DLR230" s="13"/>
      <c r="DLS230" s="13"/>
      <c r="DLT230" s="13"/>
      <c r="DLU230" s="13"/>
      <c r="DLV230" s="13"/>
      <c r="DLW230" s="13"/>
      <c r="DLX230" s="13"/>
      <c r="DLY230" s="13"/>
      <c r="DLZ230" s="13"/>
      <c r="DMA230" s="13"/>
      <c r="DMB230" s="13"/>
      <c r="DMC230" s="13"/>
      <c r="DMD230" s="13"/>
      <c r="DME230" s="13"/>
      <c r="DMF230" s="13"/>
      <c r="DMG230" s="13"/>
      <c r="DMH230" s="13"/>
      <c r="DMI230" s="13"/>
      <c r="DMJ230" s="13"/>
      <c r="DMK230" s="13"/>
      <c r="DML230" s="13"/>
      <c r="DMM230" s="13"/>
      <c r="DMN230" s="13"/>
      <c r="DMO230" s="13"/>
      <c r="DMP230" s="13"/>
      <c r="DMQ230" s="13"/>
      <c r="DMR230" s="13"/>
      <c r="DMS230" s="13"/>
      <c r="DMT230" s="13"/>
      <c r="DMU230" s="13"/>
      <c r="DMV230" s="13"/>
      <c r="DMW230" s="13"/>
      <c r="DMX230" s="13"/>
      <c r="DMY230" s="13"/>
      <c r="DMZ230" s="13"/>
      <c r="DNA230" s="13"/>
      <c r="DNB230" s="13"/>
      <c r="DNC230" s="13"/>
      <c r="DND230" s="13"/>
      <c r="DNE230" s="13"/>
      <c r="DNF230" s="13"/>
      <c r="DNG230" s="13"/>
      <c r="DNH230" s="13"/>
      <c r="DNI230" s="13"/>
      <c r="DNJ230" s="13"/>
      <c r="DNK230" s="13"/>
      <c r="DNL230" s="13"/>
      <c r="DNM230" s="13"/>
      <c r="DNN230" s="13"/>
      <c r="DNO230" s="13"/>
      <c r="DNP230" s="13"/>
      <c r="DNQ230" s="13"/>
      <c r="DNR230" s="13"/>
      <c r="DNS230" s="13"/>
      <c r="DNT230" s="13"/>
      <c r="DNU230" s="13"/>
      <c r="DNV230" s="13"/>
      <c r="DNW230" s="13"/>
      <c r="DNX230" s="13"/>
      <c r="DNY230" s="13"/>
      <c r="DNZ230" s="13"/>
      <c r="DOA230" s="13"/>
      <c r="DOB230" s="13"/>
      <c r="DOC230" s="13"/>
      <c r="DOD230" s="13"/>
      <c r="DOE230" s="13"/>
      <c r="DOF230" s="13"/>
      <c r="DOG230" s="13"/>
      <c r="DOH230" s="13"/>
      <c r="DOI230" s="13"/>
      <c r="DOJ230" s="13"/>
      <c r="DOK230" s="13"/>
      <c r="DOL230" s="13"/>
      <c r="DOM230" s="13"/>
      <c r="DON230" s="13"/>
      <c r="DOO230" s="13"/>
      <c r="DOP230" s="13"/>
      <c r="DOQ230" s="13"/>
      <c r="DOR230" s="13"/>
      <c r="DOS230" s="13"/>
      <c r="DOT230" s="13"/>
      <c r="DOU230" s="13"/>
      <c r="DOV230" s="13"/>
      <c r="DOW230" s="13"/>
      <c r="DOX230" s="13"/>
      <c r="DOY230" s="13"/>
      <c r="DOZ230" s="13"/>
      <c r="DPA230" s="13"/>
      <c r="DPB230" s="13"/>
      <c r="DPC230" s="13"/>
      <c r="DPD230" s="13"/>
      <c r="DPE230" s="13"/>
      <c r="DPF230" s="13"/>
      <c r="DPG230" s="13"/>
      <c r="DPH230" s="13"/>
      <c r="DPI230" s="13"/>
      <c r="DPJ230" s="13"/>
      <c r="DPK230" s="13"/>
      <c r="DPL230" s="13"/>
      <c r="DPM230" s="13"/>
      <c r="DPN230" s="13"/>
      <c r="DPO230" s="13"/>
      <c r="DPP230" s="13"/>
      <c r="DPQ230" s="13"/>
      <c r="DPR230" s="13"/>
      <c r="DPS230" s="13"/>
      <c r="DPT230" s="13"/>
      <c r="DPU230" s="13"/>
      <c r="DPV230" s="13"/>
      <c r="DPW230" s="13"/>
      <c r="DPX230" s="13"/>
      <c r="DPY230" s="13"/>
      <c r="DPZ230" s="13"/>
      <c r="DQA230" s="13"/>
      <c r="DQB230" s="13"/>
      <c r="DQC230" s="13"/>
      <c r="DQD230" s="13"/>
      <c r="DQE230" s="13"/>
      <c r="DQF230" s="13"/>
      <c r="DQG230" s="13"/>
      <c r="DQH230" s="13"/>
      <c r="DQI230" s="13"/>
      <c r="DQJ230" s="13"/>
      <c r="DQK230" s="13"/>
      <c r="DQL230" s="13"/>
      <c r="DQM230" s="13"/>
      <c r="DQN230" s="13"/>
      <c r="DQO230" s="13"/>
      <c r="DQP230" s="13"/>
      <c r="DQQ230" s="13"/>
      <c r="DQR230" s="13"/>
      <c r="DQS230" s="13"/>
      <c r="DQT230" s="13"/>
      <c r="DQU230" s="13"/>
      <c r="DQV230" s="13"/>
      <c r="DQW230" s="13"/>
      <c r="DQX230" s="13"/>
      <c r="DQY230" s="13"/>
      <c r="DQZ230" s="13"/>
      <c r="DRA230" s="13"/>
      <c r="DRB230" s="13"/>
      <c r="DRC230" s="13"/>
      <c r="DRD230" s="13"/>
      <c r="DRE230" s="13"/>
      <c r="DRF230" s="13"/>
      <c r="DRG230" s="13"/>
      <c r="DRH230" s="13"/>
      <c r="DRI230" s="13"/>
      <c r="DRJ230" s="13"/>
      <c r="DRK230" s="13"/>
      <c r="DRL230" s="13"/>
      <c r="DRM230" s="13"/>
      <c r="DRN230" s="13"/>
      <c r="DRO230" s="13"/>
      <c r="DRP230" s="13"/>
      <c r="DRQ230" s="13"/>
      <c r="DRR230" s="13"/>
      <c r="DRS230" s="13"/>
      <c r="DRT230" s="13"/>
      <c r="DRU230" s="13"/>
      <c r="DRV230" s="13"/>
      <c r="DRW230" s="13"/>
      <c r="DRX230" s="13"/>
      <c r="DRY230" s="13"/>
      <c r="DRZ230" s="13"/>
      <c r="DSA230" s="13"/>
      <c r="DSB230" s="13"/>
      <c r="DSC230" s="13"/>
      <c r="DSD230" s="13"/>
      <c r="DSE230" s="13"/>
      <c r="DSF230" s="13"/>
      <c r="DSG230" s="13"/>
      <c r="DSH230" s="13"/>
      <c r="DSI230" s="13"/>
      <c r="DSJ230" s="13"/>
      <c r="DSK230" s="13"/>
      <c r="DSL230" s="13"/>
      <c r="DSM230" s="13"/>
      <c r="DSN230" s="13"/>
      <c r="DSO230" s="13"/>
      <c r="DSP230" s="13"/>
      <c r="DSQ230" s="13"/>
      <c r="DSR230" s="13"/>
      <c r="DSS230" s="13"/>
      <c r="DST230" s="13"/>
      <c r="DSU230" s="13"/>
      <c r="DSV230" s="13"/>
      <c r="DSW230" s="13"/>
      <c r="DSX230" s="13"/>
      <c r="DSY230" s="13"/>
      <c r="DSZ230" s="13"/>
      <c r="DTA230" s="13"/>
      <c r="DTB230" s="13"/>
      <c r="DTC230" s="13"/>
      <c r="DTD230" s="13"/>
      <c r="DTE230" s="13"/>
      <c r="DTF230" s="13"/>
      <c r="DTG230" s="13"/>
      <c r="DTH230" s="13"/>
      <c r="DTI230" s="13"/>
      <c r="DTJ230" s="13"/>
      <c r="DTK230" s="13"/>
      <c r="DTL230" s="13"/>
      <c r="DTM230" s="13"/>
      <c r="DTN230" s="13"/>
      <c r="DTO230" s="13"/>
      <c r="DTP230" s="13"/>
      <c r="DTQ230" s="13"/>
      <c r="DTR230" s="13"/>
      <c r="DTS230" s="13"/>
      <c r="DTT230" s="13"/>
      <c r="DTU230" s="13"/>
      <c r="DTV230" s="13"/>
      <c r="DTW230" s="13"/>
      <c r="DTX230" s="13"/>
      <c r="DTY230" s="13"/>
      <c r="DTZ230" s="13"/>
      <c r="DUA230" s="13"/>
      <c r="DUB230" s="13"/>
      <c r="DUC230" s="13"/>
      <c r="DUD230" s="13"/>
      <c r="DUE230" s="13"/>
      <c r="DUF230" s="13"/>
      <c r="DUG230" s="13"/>
      <c r="DUH230" s="13"/>
      <c r="DUI230" s="13"/>
      <c r="DUJ230" s="13"/>
      <c r="DUK230" s="13"/>
      <c r="DUL230" s="13"/>
      <c r="DUM230" s="13"/>
      <c r="DUN230" s="13"/>
      <c r="DUO230" s="13"/>
      <c r="DUP230" s="13"/>
      <c r="DUQ230" s="13"/>
      <c r="DUR230" s="13"/>
      <c r="DUS230" s="13"/>
      <c r="DUT230" s="13"/>
      <c r="DUU230" s="13"/>
      <c r="DUV230" s="13"/>
      <c r="DUW230" s="13"/>
      <c r="DUX230" s="13"/>
      <c r="DUY230" s="13"/>
      <c r="DUZ230" s="13"/>
      <c r="DVA230" s="13"/>
      <c r="DVB230" s="13"/>
      <c r="DVC230" s="13"/>
      <c r="DVD230" s="13"/>
      <c r="DVE230" s="13"/>
      <c r="DVF230" s="13"/>
      <c r="DVG230" s="13"/>
      <c r="DVH230" s="13"/>
      <c r="DVI230" s="13"/>
      <c r="DVJ230" s="13"/>
      <c r="DVK230" s="13"/>
      <c r="DVL230" s="13"/>
      <c r="DVM230" s="13"/>
      <c r="DVN230" s="13"/>
      <c r="DVO230" s="13"/>
      <c r="DVP230" s="13"/>
      <c r="DVQ230" s="13"/>
      <c r="DVR230" s="13"/>
      <c r="DVS230" s="13"/>
      <c r="DVT230" s="13"/>
      <c r="DVU230" s="13"/>
      <c r="DVV230" s="13"/>
      <c r="DVW230" s="13"/>
      <c r="DVX230" s="13"/>
      <c r="DVY230" s="13"/>
      <c r="DVZ230" s="13"/>
      <c r="DWA230" s="13"/>
      <c r="DWB230" s="13"/>
      <c r="DWC230" s="13"/>
      <c r="DWD230" s="13"/>
      <c r="DWE230" s="13"/>
      <c r="DWF230" s="13"/>
      <c r="DWG230" s="13"/>
      <c r="DWH230" s="13"/>
      <c r="DWI230" s="13"/>
      <c r="DWJ230" s="13"/>
      <c r="DWK230" s="13"/>
      <c r="DWL230" s="13"/>
      <c r="DWM230" s="13"/>
      <c r="DWN230" s="13"/>
      <c r="DWO230" s="13"/>
      <c r="DWP230" s="13"/>
      <c r="DWQ230" s="13"/>
      <c r="DWR230" s="13"/>
      <c r="DWS230" s="13"/>
      <c r="DWT230" s="13"/>
      <c r="DWU230" s="13"/>
      <c r="DWV230" s="13"/>
      <c r="DWW230" s="13"/>
      <c r="DWX230" s="13"/>
      <c r="DWY230" s="13"/>
      <c r="DWZ230" s="13"/>
      <c r="DXA230" s="13"/>
      <c r="DXB230" s="13"/>
      <c r="DXC230" s="13"/>
      <c r="DXD230" s="13"/>
      <c r="DXE230" s="13"/>
      <c r="DXF230" s="13"/>
      <c r="DXG230" s="13"/>
      <c r="DXH230" s="13"/>
      <c r="DXI230" s="13"/>
      <c r="DXJ230" s="13"/>
      <c r="DXK230" s="13"/>
      <c r="DXL230" s="13"/>
      <c r="DXM230" s="13"/>
      <c r="DXN230" s="13"/>
      <c r="DXO230" s="13"/>
      <c r="DXP230" s="13"/>
      <c r="DXQ230" s="13"/>
      <c r="DXR230" s="13"/>
      <c r="DXS230" s="13"/>
      <c r="DXT230" s="13"/>
      <c r="DXU230" s="13"/>
      <c r="DXV230" s="13"/>
      <c r="DXW230" s="13"/>
      <c r="DXX230" s="13"/>
      <c r="DXY230" s="13"/>
      <c r="DXZ230" s="13"/>
      <c r="DYA230" s="13"/>
      <c r="DYB230" s="13"/>
      <c r="DYC230" s="13"/>
      <c r="DYD230" s="13"/>
      <c r="DYE230" s="13"/>
      <c r="DYF230" s="13"/>
      <c r="DYG230" s="13"/>
      <c r="DYH230" s="13"/>
      <c r="DYI230" s="13"/>
      <c r="DYJ230" s="13"/>
      <c r="DYK230" s="13"/>
      <c r="DYL230" s="13"/>
      <c r="DYM230" s="13"/>
      <c r="DYN230" s="13"/>
      <c r="DYO230" s="13"/>
      <c r="DYP230" s="13"/>
      <c r="DYQ230" s="13"/>
      <c r="DYR230" s="13"/>
      <c r="DYS230" s="13"/>
      <c r="DYT230" s="13"/>
      <c r="DYU230" s="13"/>
      <c r="DYV230" s="13"/>
      <c r="DYW230" s="13"/>
      <c r="DYX230" s="13"/>
      <c r="DYY230" s="13"/>
      <c r="DYZ230" s="13"/>
      <c r="DZA230" s="13"/>
      <c r="DZB230" s="13"/>
      <c r="DZC230" s="13"/>
      <c r="DZD230" s="13"/>
      <c r="DZE230" s="13"/>
      <c r="DZF230" s="13"/>
      <c r="DZG230" s="13"/>
      <c r="DZH230" s="13"/>
      <c r="DZI230" s="13"/>
      <c r="DZJ230" s="13"/>
      <c r="DZK230" s="13"/>
      <c r="DZL230" s="13"/>
      <c r="DZM230" s="13"/>
      <c r="DZN230" s="13"/>
      <c r="DZO230" s="13"/>
      <c r="DZP230" s="13"/>
      <c r="DZQ230" s="13"/>
      <c r="DZR230" s="13"/>
      <c r="DZS230" s="13"/>
      <c r="DZT230" s="13"/>
      <c r="DZU230" s="13"/>
      <c r="DZV230" s="13"/>
      <c r="DZW230" s="13"/>
      <c r="DZX230" s="13"/>
      <c r="DZY230" s="13"/>
      <c r="DZZ230" s="13"/>
      <c r="EAA230" s="13"/>
      <c r="EAB230" s="13"/>
      <c r="EAC230" s="13"/>
      <c r="EAD230" s="13"/>
      <c r="EAE230" s="13"/>
      <c r="EAF230" s="13"/>
      <c r="EAG230" s="13"/>
      <c r="EAH230" s="13"/>
      <c r="EAI230" s="13"/>
      <c r="EAJ230" s="13"/>
      <c r="EAK230" s="13"/>
      <c r="EAL230" s="13"/>
      <c r="EAM230" s="13"/>
      <c r="EAN230" s="13"/>
      <c r="EAO230" s="13"/>
      <c r="EAP230" s="13"/>
      <c r="EAQ230" s="13"/>
      <c r="EAR230" s="13"/>
      <c r="EAS230" s="13"/>
      <c r="EAT230" s="13"/>
      <c r="EAU230" s="13"/>
      <c r="EAV230" s="13"/>
      <c r="EAW230" s="13"/>
      <c r="EAX230" s="13"/>
      <c r="EAY230" s="13"/>
      <c r="EAZ230" s="13"/>
      <c r="EBA230" s="13"/>
      <c r="EBB230" s="13"/>
      <c r="EBC230" s="13"/>
      <c r="EBD230" s="13"/>
      <c r="EBE230" s="13"/>
      <c r="EBF230" s="13"/>
      <c r="EBG230" s="13"/>
      <c r="EBH230" s="13"/>
      <c r="EBI230" s="13"/>
      <c r="EBJ230" s="13"/>
      <c r="EBK230" s="13"/>
      <c r="EBL230" s="13"/>
      <c r="EBM230" s="13"/>
      <c r="EBN230" s="13"/>
      <c r="EBO230" s="13"/>
      <c r="EBP230" s="13"/>
      <c r="EBQ230" s="13"/>
      <c r="EBR230" s="13"/>
      <c r="EBS230" s="13"/>
      <c r="EBT230" s="13"/>
      <c r="EBU230" s="13"/>
      <c r="EBV230" s="13"/>
      <c r="EBW230" s="13"/>
      <c r="EBX230" s="13"/>
      <c r="EBY230" s="13"/>
      <c r="EBZ230" s="13"/>
      <c r="ECA230" s="13"/>
      <c r="ECB230" s="13"/>
      <c r="ECC230" s="13"/>
      <c r="ECD230" s="13"/>
      <c r="ECE230" s="13"/>
      <c r="ECF230" s="13"/>
      <c r="ECG230" s="13"/>
      <c r="ECH230" s="13"/>
      <c r="ECI230" s="13"/>
      <c r="ECJ230" s="13"/>
      <c r="ECK230" s="13"/>
      <c r="ECL230" s="13"/>
      <c r="ECM230" s="13"/>
      <c r="ECN230" s="13"/>
      <c r="ECO230" s="13"/>
      <c r="ECP230" s="13"/>
      <c r="ECQ230" s="13"/>
      <c r="ECR230" s="13"/>
      <c r="ECS230" s="13"/>
      <c r="ECT230" s="13"/>
      <c r="ECU230" s="13"/>
      <c r="ECV230" s="13"/>
      <c r="ECW230" s="13"/>
      <c r="ECX230" s="13"/>
      <c r="ECY230" s="13"/>
      <c r="ECZ230" s="13"/>
      <c r="EDA230" s="13"/>
      <c r="EDB230" s="13"/>
      <c r="EDC230" s="13"/>
      <c r="EDD230" s="13"/>
      <c r="EDE230" s="13"/>
      <c r="EDF230" s="13"/>
      <c r="EDG230" s="13"/>
      <c r="EDH230" s="13"/>
      <c r="EDI230" s="13"/>
      <c r="EDJ230" s="13"/>
      <c r="EDK230" s="13"/>
      <c r="EDL230" s="13"/>
      <c r="EDM230" s="13"/>
      <c r="EDN230" s="13"/>
      <c r="EDO230" s="13"/>
      <c r="EDP230" s="13"/>
      <c r="EDQ230" s="13"/>
      <c r="EDR230" s="13"/>
      <c r="EDS230" s="13"/>
      <c r="EDT230" s="13"/>
      <c r="EDU230" s="13"/>
      <c r="EDV230" s="13"/>
      <c r="EDW230" s="13"/>
      <c r="EDX230" s="13"/>
      <c r="EDY230" s="13"/>
      <c r="EDZ230" s="13"/>
      <c r="EEA230" s="13"/>
      <c r="EEB230" s="13"/>
      <c r="EEC230" s="13"/>
      <c r="EED230" s="13"/>
      <c r="EEE230" s="13"/>
      <c r="EEF230" s="13"/>
      <c r="EEG230" s="13"/>
      <c r="EEH230" s="13"/>
      <c r="EEI230" s="13"/>
      <c r="EEJ230" s="13"/>
      <c r="EEK230" s="13"/>
      <c r="EEL230" s="13"/>
      <c r="EEM230" s="13"/>
      <c r="EEN230" s="13"/>
      <c r="EEO230" s="13"/>
      <c r="EEP230" s="13"/>
      <c r="EEQ230" s="13"/>
      <c r="EER230" s="13"/>
      <c r="EES230" s="13"/>
      <c r="EET230" s="13"/>
      <c r="EEU230" s="13"/>
      <c r="EEV230" s="13"/>
      <c r="EEW230" s="13"/>
      <c r="EEX230" s="13"/>
      <c r="EEY230" s="13"/>
      <c r="EEZ230" s="13"/>
      <c r="EFA230" s="13"/>
      <c r="EFB230" s="13"/>
      <c r="EFC230" s="13"/>
      <c r="EFD230" s="13"/>
      <c r="EFE230" s="13"/>
      <c r="EFF230" s="13"/>
      <c r="EFG230" s="13"/>
      <c r="EFH230" s="13"/>
      <c r="EFI230" s="13"/>
      <c r="EFJ230" s="13"/>
      <c r="EFK230" s="13"/>
      <c r="EFL230" s="13"/>
      <c r="EFM230" s="13"/>
      <c r="EFN230" s="13"/>
      <c r="EFO230" s="13"/>
      <c r="EFP230" s="13"/>
      <c r="EFQ230" s="13"/>
      <c r="EFR230" s="13"/>
      <c r="EFS230" s="13"/>
      <c r="EFT230" s="13"/>
      <c r="EFU230" s="13"/>
      <c r="EFV230" s="13"/>
      <c r="EFW230" s="13"/>
      <c r="EFX230" s="13"/>
      <c r="EFY230" s="13"/>
      <c r="EFZ230" s="13"/>
      <c r="EGA230" s="13"/>
      <c r="EGB230" s="13"/>
      <c r="EGC230" s="13"/>
      <c r="EGD230" s="13"/>
      <c r="EGE230" s="13"/>
      <c r="EGF230" s="13"/>
      <c r="EGG230" s="13"/>
      <c r="EGH230" s="13"/>
      <c r="EGI230" s="13"/>
      <c r="EGJ230" s="13"/>
      <c r="EGK230" s="13"/>
      <c r="EGL230" s="13"/>
      <c r="EGM230" s="13"/>
      <c r="EGN230" s="13"/>
      <c r="EGO230" s="13"/>
      <c r="EGP230" s="13"/>
      <c r="EGQ230" s="13"/>
      <c r="EGR230" s="13"/>
      <c r="EGS230" s="13"/>
      <c r="EGT230" s="13"/>
      <c r="EGU230" s="13"/>
      <c r="EGV230" s="13"/>
      <c r="EGW230" s="13"/>
      <c r="EGX230" s="13"/>
      <c r="EGY230" s="13"/>
      <c r="EGZ230" s="13"/>
      <c r="EHA230" s="13"/>
      <c r="EHB230" s="13"/>
      <c r="EHC230" s="13"/>
      <c r="EHD230" s="13"/>
      <c r="EHE230" s="13"/>
      <c r="EHF230" s="13"/>
      <c r="EHG230" s="13"/>
      <c r="EHH230" s="13"/>
      <c r="EHI230" s="13"/>
      <c r="EHJ230" s="13"/>
      <c r="EHK230" s="13"/>
      <c r="EHL230" s="13"/>
      <c r="EHM230" s="13"/>
      <c r="EHN230" s="13"/>
      <c r="EHO230" s="13"/>
      <c r="EHP230" s="13"/>
      <c r="EHQ230" s="13"/>
      <c r="EHR230" s="13"/>
      <c r="EHS230" s="13"/>
      <c r="EHT230" s="13"/>
      <c r="EHU230" s="13"/>
      <c r="EHV230" s="13"/>
      <c r="EHW230" s="13"/>
      <c r="EHX230" s="13"/>
      <c r="EHY230" s="13"/>
      <c r="EHZ230" s="13"/>
      <c r="EIA230" s="13"/>
      <c r="EIB230" s="13"/>
      <c r="EIC230" s="13"/>
      <c r="EID230" s="13"/>
      <c r="EIE230" s="13"/>
      <c r="EIF230" s="13"/>
      <c r="EIG230" s="13"/>
      <c r="EIH230" s="13"/>
      <c r="EII230" s="13"/>
      <c r="EIJ230" s="13"/>
      <c r="EIK230" s="13"/>
      <c r="EIL230" s="13"/>
    </row>
    <row r="231" spans="1:3626" customFormat="1" ht="19.5" customHeight="1" thickBot="1" x14ac:dyDescent="0.3">
      <c r="A231" s="66" t="s">
        <v>296</v>
      </c>
      <c r="B231" s="129"/>
      <c r="C231" s="129"/>
      <c r="D231" s="129"/>
      <c r="E231" s="302"/>
      <c r="F231" s="302"/>
      <c r="G231" s="158">
        <f>G225+G230</f>
        <v>3504.85</v>
      </c>
      <c r="H231" s="70"/>
      <c r="I231" s="70"/>
      <c r="J231" s="161">
        <f>J225+J230</f>
        <v>2973.85</v>
      </c>
      <c r="K231" s="185"/>
      <c r="L231" s="70"/>
      <c r="M231" s="70"/>
      <c r="N231" s="262">
        <f>N225+N230</f>
        <v>3723.85</v>
      </c>
    </row>
    <row r="232" spans="1:3626" s="7" customFormat="1" x14ac:dyDescent="0.25">
      <c r="A232" s="345" t="s">
        <v>147</v>
      </c>
      <c r="B232" s="346"/>
      <c r="C232" s="346"/>
      <c r="D232" s="346"/>
      <c r="E232" s="346"/>
      <c r="F232" s="346"/>
      <c r="G232" s="346"/>
      <c r="H232" s="347"/>
      <c r="I232" s="347"/>
      <c r="J232" s="347"/>
      <c r="K232" s="348"/>
      <c r="L232" s="347"/>
      <c r="M232" s="347"/>
      <c r="N232" s="349"/>
    </row>
    <row r="233" spans="1:3626" customFormat="1" x14ac:dyDescent="0.25">
      <c r="A233" s="9" t="s">
        <v>275</v>
      </c>
      <c r="B233" s="91"/>
      <c r="C233" s="91"/>
      <c r="D233" s="91"/>
      <c r="E233" s="91"/>
      <c r="F233" s="91"/>
      <c r="G233" s="91">
        <f>J239</f>
        <v>1533.9</v>
      </c>
      <c r="H233" s="151"/>
      <c r="I233" s="151"/>
      <c r="J233" s="152">
        <v>105.9</v>
      </c>
      <c r="K233" s="197"/>
      <c r="L233" s="151"/>
      <c r="M233" s="151"/>
      <c r="N233" s="261">
        <v>105.9</v>
      </c>
    </row>
    <row r="234" spans="1:3626" customFormat="1" x14ac:dyDescent="0.25">
      <c r="A234" s="10" t="s">
        <v>156</v>
      </c>
      <c r="B234" s="69"/>
      <c r="C234" s="69"/>
      <c r="D234" s="69"/>
      <c r="E234" s="69"/>
      <c r="F234" s="69"/>
      <c r="G234" s="68"/>
      <c r="H234" s="99">
        <v>884</v>
      </c>
      <c r="I234" s="99"/>
      <c r="J234" s="99"/>
      <c r="K234" s="192"/>
      <c r="L234" s="99"/>
      <c r="M234" s="99"/>
      <c r="N234" s="245"/>
    </row>
    <row r="235" spans="1:3626" customFormat="1" x14ac:dyDescent="0.25">
      <c r="A235" s="8" t="s">
        <v>148</v>
      </c>
      <c r="B235" s="68"/>
      <c r="C235" s="68"/>
      <c r="D235" s="68"/>
      <c r="E235" s="68"/>
      <c r="F235" s="68"/>
      <c r="G235" s="68"/>
      <c r="H235" s="90"/>
      <c r="I235" s="90"/>
      <c r="J235" s="90"/>
      <c r="K235" s="188"/>
      <c r="L235" s="90"/>
      <c r="M235" s="90"/>
      <c r="N235" s="246"/>
    </row>
    <row r="236" spans="1:3626" customFormat="1" x14ac:dyDescent="0.25">
      <c r="A236" s="8" t="s">
        <v>149</v>
      </c>
      <c r="B236" s="68"/>
      <c r="C236" s="68"/>
      <c r="D236" s="68"/>
      <c r="E236" s="68"/>
      <c r="F236" s="68"/>
      <c r="G236" s="68"/>
      <c r="H236" s="90">
        <v>544</v>
      </c>
      <c r="I236" s="90"/>
      <c r="J236" s="90"/>
      <c r="K236" s="188"/>
      <c r="L236" s="90"/>
      <c r="M236" s="90"/>
      <c r="N236" s="246"/>
    </row>
    <row r="237" spans="1:3626" customFormat="1" ht="18.75" thickBot="1" x14ac:dyDescent="0.3">
      <c r="A237" s="11" t="s">
        <v>150</v>
      </c>
      <c r="B237" s="113"/>
      <c r="C237" s="113"/>
      <c r="D237" s="113"/>
      <c r="E237" s="113"/>
      <c r="F237" s="113"/>
      <c r="G237" s="113"/>
      <c r="H237" s="105"/>
      <c r="I237" s="105"/>
      <c r="J237" s="105"/>
      <c r="K237" s="183"/>
      <c r="L237" s="105"/>
      <c r="M237" s="105"/>
      <c r="N237" s="248"/>
    </row>
    <row r="238" spans="1:3626" s="16" customFormat="1" ht="19.5" thickTop="1" thickBot="1" x14ac:dyDescent="0.3">
      <c r="A238" s="62" t="s">
        <v>151</v>
      </c>
      <c r="B238" s="126">
        <f>SUM(B234:B237)</f>
        <v>0</v>
      </c>
      <c r="C238" s="126"/>
      <c r="D238" s="126">
        <f>SUM(D234:D237)</f>
        <v>0</v>
      </c>
      <c r="E238" s="126"/>
      <c r="F238" s="126"/>
      <c r="G238" s="126">
        <f>B238-D238</f>
        <v>0</v>
      </c>
      <c r="H238" s="127">
        <f>SUM(H234:H236)</f>
        <v>1428</v>
      </c>
      <c r="I238" s="127">
        <v>0</v>
      </c>
      <c r="J238" s="127">
        <f>H238-I238</f>
        <v>1428</v>
      </c>
      <c r="K238" s="184"/>
      <c r="L238" s="127"/>
      <c r="M238" s="127"/>
      <c r="N238" s="251"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  <c r="IS238" s="13"/>
      <c r="IT238" s="13"/>
      <c r="IU238" s="13"/>
      <c r="IV238" s="13"/>
      <c r="IW238" s="13"/>
      <c r="IX238" s="13"/>
      <c r="IY238" s="13"/>
      <c r="IZ238" s="13"/>
      <c r="JA238" s="13"/>
      <c r="JB238" s="13"/>
      <c r="JC238" s="13"/>
      <c r="JD238" s="13"/>
      <c r="JE238" s="13"/>
      <c r="JF238" s="13"/>
      <c r="JG238" s="13"/>
      <c r="JH238" s="13"/>
      <c r="JI238" s="13"/>
      <c r="JJ238" s="13"/>
      <c r="JK238" s="13"/>
      <c r="JL238" s="13"/>
      <c r="JM238" s="13"/>
      <c r="JN238" s="13"/>
      <c r="JO238" s="13"/>
      <c r="JP238" s="13"/>
      <c r="JQ238" s="13"/>
      <c r="JR238" s="13"/>
      <c r="JS238" s="13"/>
      <c r="JT238" s="13"/>
      <c r="JU238" s="13"/>
      <c r="JV238" s="13"/>
      <c r="JW238" s="13"/>
      <c r="JX238" s="13"/>
      <c r="JY238" s="13"/>
      <c r="JZ238" s="13"/>
      <c r="KA238" s="13"/>
      <c r="KB238" s="13"/>
      <c r="KC238" s="13"/>
      <c r="KD238" s="13"/>
      <c r="KE238" s="13"/>
      <c r="KF238" s="13"/>
      <c r="KG238" s="13"/>
      <c r="KH238" s="13"/>
      <c r="KI238" s="13"/>
      <c r="KJ238" s="13"/>
      <c r="KK238" s="13"/>
      <c r="KL238" s="13"/>
      <c r="KM238" s="13"/>
      <c r="KN238" s="13"/>
      <c r="KO238" s="13"/>
      <c r="KP238" s="13"/>
      <c r="KQ238" s="13"/>
      <c r="KR238" s="13"/>
      <c r="KS238" s="13"/>
      <c r="KT238" s="13"/>
      <c r="KU238" s="13"/>
      <c r="KV238" s="13"/>
      <c r="KW238" s="13"/>
      <c r="KX238" s="13"/>
      <c r="KY238" s="13"/>
      <c r="KZ238" s="13"/>
      <c r="LA238" s="13"/>
      <c r="LB238" s="13"/>
      <c r="LC238" s="13"/>
      <c r="LD238" s="13"/>
      <c r="LE238" s="13"/>
      <c r="LF238" s="13"/>
      <c r="LG238" s="13"/>
      <c r="LH238" s="13"/>
      <c r="LI238" s="13"/>
      <c r="LJ238" s="13"/>
      <c r="LK238" s="13"/>
      <c r="LL238" s="13"/>
      <c r="LM238" s="13"/>
      <c r="LN238" s="13"/>
      <c r="LO238" s="13"/>
      <c r="LP238" s="13"/>
      <c r="LQ238" s="13"/>
      <c r="LR238" s="13"/>
      <c r="LS238" s="13"/>
      <c r="LT238" s="13"/>
      <c r="LU238" s="13"/>
      <c r="LV238" s="13"/>
      <c r="LW238" s="13"/>
      <c r="LX238" s="13"/>
      <c r="LY238" s="13"/>
      <c r="LZ238" s="13"/>
      <c r="MA238" s="13"/>
      <c r="MB238" s="13"/>
      <c r="MC238" s="13"/>
      <c r="MD238" s="13"/>
      <c r="ME238" s="13"/>
      <c r="MF238" s="13"/>
      <c r="MG238" s="13"/>
      <c r="MH238" s="13"/>
      <c r="MI238" s="13"/>
      <c r="MJ238" s="13"/>
      <c r="MK238" s="13"/>
      <c r="ML238" s="13"/>
      <c r="MM238" s="13"/>
      <c r="MN238" s="13"/>
      <c r="MO238" s="13"/>
      <c r="MP238" s="13"/>
      <c r="MQ238" s="13"/>
      <c r="MR238" s="13"/>
      <c r="MS238" s="13"/>
      <c r="MT238" s="13"/>
      <c r="MU238" s="13"/>
      <c r="MV238" s="13"/>
      <c r="MW238" s="13"/>
      <c r="MX238" s="13"/>
      <c r="MY238" s="13"/>
      <c r="MZ238" s="13"/>
      <c r="NA238" s="13"/>
      <c r="NB238" s="13"/>
      <c r="NC238" s="13"/>
      <c r="ND238" s="13"/>
      <c r="NE238" s="13"/>
      <c r="NF238" s="13"/>
      <c r="NG238" s="13"/>
      <c r="NH238" s="13"/>
      <c r="NI238" s="13"/>
      <c r="NJ238" s="13"/>
      <c r="NK238" s="13"/>
      <c r="NL238" s="13"/>
      <c r="NM238" s="13"/>
      <c r="NN238" s="13"/>
      <c r="NO238" s="13"/>
      <c r="NP238" s="13"/>
      <c r="NQ238" s="13"/>
      <c r="NR238" s="13"/>
      <c r="NS238" s="13"/>
      <c r="NT238" s="13"/>
      <c r="NU238" s="13"/>
      <c r="NV238" s="13"/>
      <c r="NW238" s="13"/>
      <c r="NX238" s="13"/>
      <c r="NY238" s="13"/>
      <c r="NZ238" s="13"/>
      <c r="OA238" s="13"/>
      <c r="OB238" s="13"/>
      <c r="OC238" s="13"/>
      <c r="OD238" s="13"/>
      <c r="OE238" s="13"/>
      <c r="OF238" s="13"/>
      <c r="OG238" s="13"/>
      <c r="OH238" s="13"/>
      <c r="OI238" s="13"/>
      <c r="OJ238" s="13"/>
      <c r="OK238" s="13"/>
      <c r="OL238" s="13"/>
      <c r="OM238" s="13"/>
      <c r="ON238" s="13"/>
      <c r="OO238" s="13"/>
      <c r="OP238" s="13"/>
      <c r="OQ238" s="13"/>
      <c r="OR238" s="13"/>
      <c r="OS238" s="13"/>
      <c r="OT238" s="13"/>
      <c r="OU238" s="13"/>
      <c r="OV238" s="13"/>
      <c r="OW238" s="13"/>
      <c r="OX238" s="13"/>
      <c r="OY238" s="13"/>
      <c r="OZ238" s="13"/>
      <c r="PA238" s="13"/>
      <c r="PB238" s="13"/>
      <c r="PC238" s="13"/>
      <c r="PD238" s="13"/>
      <c r="PE238" s="13"/>
      <c r="PF238" s="13"/>
      <c r="PG238" s="13"/>
      <c r="PH238" s="13"/>
      <c r="PI238" s="13"/>
      <c r="PJ238" s="13"/>
      <c r="PK238" s="13"/>
      <c r="PL238" s="13"/>
      <c r="PM238" s="13"/>
      <c r="PN238" s="13"/>
      <c r="PO238" s="13"/>
      <c r="PP238" s="13"/>
      <c r="PQ238" s="13"/>
      <c r="PR238" s="13"/>
      <c r="PS238" s="13"/>
      <c r="PT238" s="13"/>
      <c r="PU238" s="13"/>
      <c r="PV238" s="13"/>
      <c r="PW238" s="13"/>
      <c r="PX238" s="13"/>
      <c r="PY238" s="13"/>
      <c r="PZ238" s="13"/>
      <c r="QA238" s="13"/>
      <c r="QB238" s="13"/>
      <c r="QC238" s="13"/>
      <c r="QD238" s="13"/>
      <c r="QE238" s="13"/>
      <c r="QF238" s="13"/>
      <c r="QG238" s="13"/>
      <c r="QH238" s="13"/>
      <c r="QI238" s="13"/>
      <c r="QJ238" s="13"/>
      <c r="QK238" s="13"/>
      <c r="QL238" s="13"/>
      <c r="QM238" s="13"/>
      <c r="QN238" s="13"/>
      <c r="QO238" s="13"/>
      <c r="QP238" s="13"/>
      <c r="QQ238" s="13"/>
      <c r="QR238" s="13"/>
      <c r="QS238" s="13"/>
      <c r="QT238" s="13"/>
      <c r="QU238" s="13"/>
      <c r="QV238" s="13"/>
      <c r="QW238" s="13"/>
      <c r="QX238" s="13"/>
      <c r="QY238" s="13"/>
      <c r="QZ238" s="13"/>
      <c r="RA238" s="13"/>
      <c r="RB238" s="13"/>
      <c r="RC238" s="13"/>
      <c r="RD238" s="13"/>
      <c r="RE238" s="13"/>
      <c r="RF238" s="13"/>
      <c r="RG238" s="13"/>
      <c r="RH238" s="13"/>
      <c r="RI238" s="13"/>
      <c r="RJ238" s="13"/>
      <c r="RK238" s="13"/>
      <c r="RL238" s="13"/>
      <c r="RM238" s="13"/>
      <c r="RN238" s="13"/>
      <c r="RO238" s="13"/>
      <c r="RP238" s="13"/>
      <c r="RQ238" s="13"/>
      <c r="RR238" s="13"/>
      <c r="RS238" s="13"/>
      <c r="RT238" s="13"/>
      <c r="RU238" s="13"/>
      <c r="RV238" s="13"/>
      <c r="RW238" s="13"/>
      <c r="RX238" s="13"/>
      <c r="RY238" s="13"/>
      <c r="RZ238" s="13"/>
      <c r="SA238" s="13"/>
      <c r="SB238" s="13"/>
      <c r="SC238" s="13"/>
      <c r="SD238" s="13"/>
      <c r="SE238" s="13"/>
      <c r="SF238" s="13"/>
      <c r="SG238" s="13"/>
      <c r="SH238" s="13"/>
      <c r="SI238" s="13"/>
      <c r="SJ238" s="13"/>
      <c r="SK238" s="13"/>
      <c r="SL238" s="13"/>
      <c r="SM238" s="13"/>
      <c r="SN238" s="13"/>
      <c r="SO238" s="13"/>
      <c r="SP238" s="13"/>
      <c r="SQ238" s="13"/>
      <c r="SR238" s="13"/>
      <c r="SS238" s="13"/>
      <c r="ST238" s="13"/>
      <c r="SU238" s="13"/>
      <c r="SV238" s="13"/>
      <c r="SW238" s="13"/>
      <c r="SX238" s="13"/>
      <c r="SY238" s="13"/>
      <c r="SZ238" s="13"/>
      <c r="TA238" s="13"/>
      <c r="TB238" s="13"/>
      <c r="TC238" s="13"/>
      <c r="TD238" s="13"/>
      <c r="TE238" s="13"/>
      <c r="TF238" s="13"/>
      <c r="TG238" s="13"/>
      <c r="TH238" s="13"/>
      <c r="TI238" s="13"/>
      <c r="TJ238" s="13"/>
      <c r="TK238" s="13"/>
      <c r="TL238" s="13"/>
      <c r="TM238" s="13"/>
      <c r="TN238" s="13"/>
      <c r="TO238" s="13"/>
      <c r="TP238" s="13"/>
      <c r="TQ238" s="13"/>
      <c r="TR238" s="13"/>
      <c r="TS238" s="13"/>
      <c r="TT238" s="13"/>
      <c r="TU238" s="13"/>
      <c r="TV238" s="13"/>
      <c r="TW238" s="13"/>
      <c r="TX238" s="13"/>
      <c r="TY238" s="13"/>
      <c r="TZ238" s="13"/>
      <c r="UA238" s="13"/>
      <c r="UB238" s="13"/>
      <c r="UC238" s="13"/>
      <c r="UD238" s="13"/>
      <c r="UE238" s="13"/>
      <c r="UF238" s="13"/>
      <c r="UG238" s="13"/>
      <c r="UH238" s="13"/>
      <c r="UI238" s="13"/>
      <c r="UJ238" s="13"/>
      <c r="UK238" s="13"/>
      <c r="UL238" s="13"/>
      <c r="UM238" s="13"/>
      <c r="UN238" s="13"/>
      <c r="UO238" s="13"/>
      <c r="UP238" s="13"/>
      <c r="UQ238" s="13"/>
      <c r="UR238" s="13"/>
      <c r="US238" s="13"/>
      <c r="UT238" s="13"/>
      <c r="UU238" s="13"/>
      <c r="UV238" s="13"/>
      <c r="UW238" s="13"/>
      <c r="UX238" s="13"/>
      <c r="UY238" s="13"/>
      <c r="UZ238" s="13"/>
      <c r="VA238" s="13"/>
      <c r="VB238" s="13"/>
      <c r="VC238" s="13"/>
      <c r="VD238" s="13"/>
      <c r="VE238" s="13"/>
      <c r="VF238" s="13"/>
      <c r="VG238" s="13"/>
      <c r="VH238" s="13"/>
      <c r="VI238" s="13"/>
      <c r="VJ238" s="13"/>
      <c r="VK238" s="13"/>
      <c r="VL238" s="13"/>
      <c r="VM238" s="13"/>
      <c r="VN238" s="13"/>
      <c r="VO238" s="13"/>
      <c r="VP238" s="13"/>
      <c r="VQ238" s="13"/>
      <c r="VR238" s="13"/>
      <c r="VS238" s="13"/>
      <c r="VT238" s="13"/>
      <c r="VU238" s="13"/>
      <c r="VV238" s="13"/>
      <c r="VW238" s="13"/>
      <c r="VX238" s="13"/>
      <c r="VY238" s="13"/>
      <c r="VZ238" s="13"/>
      <c r="WA238" s="13"/>
      <c r="WB238" s="13"/>
      <c r="WC238" s="13"/>
      <c r="WD238" s="13"/>
      <c r="WE238" s="13"/>
      <c r="WF238" s="13"/>
      <c r="WG238" s="13"/>
      <c r="WH238" s="13"/>
      <c r="WI238" s="13"/>
      <c r="WJ238" s="13"/>
      <c r="WK238" s="13"/>
      <c r="WL238" s="13"/>
      <c r="WM238" s="13"/>
      <c r="WN238" s="13"/>
      <c r="WO238" s="13"/>
      <c r="WP238" s="13"/>
      <c r="WQ238" s="13"/>
      <c r="WR238" s="13"/>
      <c r="WS238" s="13"/>
      <c r="WT238" s="13"/>
      <c r="WU238" s="13"/>
      <c r="WV238" s="13"/>
      <c r="WW238" s="13"/>
      <c r="WX238" s="13"/>
      <c r="WY238" s="13"/>
      <c r="WZ238" s="13"/>
      <c r="XA238" s="13"/>
      <c r="XB238" s="13"/>
      <c r="XC238" s="13"/>
      <c r="XD238" s="13"/>
      <c r="XE238" s="13"/>
      <c r="XF238" s="13"/>
      <c r="XG238" s="13"/>
      <c r="XH238" s="13"/>
      <c r="XI238" s="13"/>
      <c r="XJ238" s="13"/>
      <c r="XK238" s="13"/>
      <c r="XL238" s="13"/>
      <c r="XM238" s="13"/>
      <c r="XN238" s="13"/>
      <c r="XO238" s="13"/>
      <c r="XP238" s="13"/>
      <c r="XQ238" s="13"/>
      <c r="XR238" s="13"/>
      <c r="XS238" s="13"/>
      <c r="XT238" s="13"/>
      <c r="XU238" s="13"/>
      <c r="XV238" s="13"/>
      <c r="XW238" s="13"/>
      <c r="XX238" s="13"/>
      <c r="XY238" s="13"/>
      <c r="XZ238" s="13"/>
      <c r="YA238" s="13"/>
      <c r="YB238" s="13"/>
      <c r="YC238" s="13"/>
      <c r="YD238" s="13"/>
      <c r="YE238" s="13"/>
      <c r="YF238" s="13"/>
      <c r="YG238" s="13"/>
      <c r="YH238" s="13"/>
      <c r="YI238" s="13"/>
      <c r="YJ238" s="13"/>
      <c r="YK238" s="13"/>
      <c r="YL238" s="13"/>
      <c r="YM238" s="13"/>
      <c r="YN238" s="13"/>
      <c r="YO238" s="13"/>
      <c r="YP238" s="13"/>
      <c r="YQ238" s="13"/>
      <c r="YR238" s="13"/>
      <c r="YS238" s="13"/>
      <c r="YT238" s="13"/>
      <c r="YU238" s="13"/>
      <c r="YV238" s="13"/>
      <c r="YW238" s="13"/>
      <c r="YX238" s="13"/>
      <c r="YY238" s="13"/>
      <c r="YZ238" s="13"/>
      <c r="ZA238" s="13"/>
      <c r="ZB238" s="13"/>
      <c r="ZC238" s="13"/>
      <c r="ZD238" s="13"/>
      <c r="ZE238" s="13"/>
      <c r="ZF238" s="13"/>
      <c r="ZG238" s="13"/>
      <c r="ZH238" s="13"/>
      <c r="ZI238" s="13"/>
      <c r="ZJ238" s="13"/>
      <c r="ZK238" s="13"/>
      <c r="ZL238" s="13"/>
      <c r="ZM238" s="13"/>
      <c r="ZN238" s="13"/>
      <c r="ZO238" s="13"/>
      <c r="ZP238" s="13"/>
      <c r="ZQ238" s="13"/>
      <c r="ZR238" s="13"/>
      <c r="ZS238" s="13"/>
      <c r="ZT238" s="13"/>
      <c r="ZU238" s="13"/>
      <c r="ZV238" s="13"/>
      <c r="ZW238" s="13"/>
      <c r="ZX238" s="13"/>
      <c r="ZY238" s="13"/>
      <c r="ZZ238" s="13"/>
      <c r="AAA238" s="13"/>
      <c r="AAB238" s="13"/>
      <c r="AAC238" s="13"/>
      <c r="AAD238" s="13"/>
      <c r="AAE238" s="13"/>
      <c r="AAF238" s="13"/>
      <c r="AAG238" s="13"/>
      <c r="AAH238" s="13"/>
      <c r="AAI238" s="13"/>
      <c r="AAJ238" s="13"/>
      <c r="AAK238" s="13"/>
      <c r="AAL238" s="13"/>
      <c r="AAM238" s="13"/>
      <c r="AAN238" s="13"/>
      <c r="AAO238" s="13"/>
      <c r="AAP238" s="13"/>
      <c r="AAQ238" s="13"/>
      <c r="AAR238" s="13"/>
      <c r="AAS238" s="13"/>
      <c r="AAT238" s="13"/>
      <c r="AAU238" s="13"/>
      <c r="AAV238" s="13"/>
      <c r="AAW238" s="13"/>
      <c r="AAX238" s="13"/>
      <c r="AAY238" s="13"/>
      <c r="AAZ238" s="13"/>
      <c r="ABA238" s="13"/>
      <c r="ABB238" s="13"/>
      <c r="ABC238" s="13"/>
      <c r="ABD238" s="13"/>
      <c r="ABE238" s="13"/>
      <c r="ABF238" s="13"/>
      <c r="ABG238" s="13"/>
      <c r="ABH238" s="13"/>
      <c r="ABI238" s="13"/>
      <c r="ABJ238" s="13"/>
      <c r="ABK238" s="13"/>
      <c r="ABL238" s="13"/>
      <c r="ABM238" s="13"/>
      <c r="ABN238" s="13"/>
      <c r="ABO238" s="13"/>
      <c r="ABP238" s="13"/>
      <c r="ABQ238" s="13"/>
      <c r="ABR238" s="13"/>
      <c r="ABS238" s="13"/>
      <c r="ABT238" s="13"/>
      <c r="ABU238" s="13"/>
      <c r="ABV238" s="13"/>
      <c r="ABW238" s="13"/>
      <c r="ABX238" s="13"/>
      <c r="ABY238" s="13"/>
      <c r="ABZ238" s="13"/>
      <c r="ACA238" s="13"/>
      <c r="ACB238" s="13"/>
      <c r="ACC238" s="13"/>
      <c r="ACD238" s="13"/>
      <c r="ACE238" s="13"/>
      <c r="ACF238" s="13"/>
      <c r="ACG238" s="13"/>
      <c r="ACH238" s="13"/>
      <c r="ACI238" s="13"/>
      <c r="ACJ238" s="13"/>
      <c r="ACK238" s="13"/>
      <c r="ACL238" s="13"/>
      <c r="ACM238" s="13"/>
      <c r="ACN238" s="13"/>
      <c r="ACO238" s="13"/>
      <c r="ACP238" s="13"/>
      <c r="ACQ238" s="13"/>
      <c r="ACR238" s="13"/>
      <c r="ACS238" s="13"/>
      <c r="ACT238" s="13"/>
      <c r="ACU238" s="13"/>
      <c r="ACV238" s="13"/>
      <c r="ACW238" s="13"/>
      <c r="ACX238" s="13"/>
      <c r="ACY238" s="13"/>
      <c r="ACZ238" s="13"/>
      <c r="ADA238" s="13"/>
      <c r="ADB238" s="13"/>
      <c r="ADC238" s="13"/>
      <c r="ADD238" s="13"/>
      <c r="ADE238" s="13"/>
      <c r="ADF238" s="13"/>
      <c r="ADG238" s="13"/>
      <c r="ADH238" s="13"/>
      <c r="ADI238" s="13"/>
      <c r="ADJ238" s="13"/>
      <c r="ADK238" s="13"/>
      <c r="ADL238" s="13"/>
      <c r="ADM238" s="13"/>
      <c r="ADN238" s="13"/>
      <c r="ADO238" s="13"/>
      <c r="ADP238" s="13"/>
      <c r="ADQ238" s="13"/>
      <c r="ADR238" s="13"/>
      <c r="ADS238" s="13"/>
      <c r="ADT238" s="13"/>
      <c r="ADU238" s="13"/>
      <c r="ADV238" s="13"/>
      <c r="ADW238" s="13"/>
      <c r="ADX238" s="13"/>
      <c r="ADY238" s="13"/>
      <c r="ADZ238" s="13"/>
      <c r="AEA238" s="13"/>
      <c r="AEB238" s="13"/>
      <c r="AEC238" s="13"/>
      <c r="AED238" s="13"/>
      <c r="AEE238" s="13"/>
      <c r="AEF238" s="13"/>
      <c r="AEG238" s="13"/>
      <c r="AEH238" s="13"/>
      <c r="AEI238" s="13"/>
      <c r="AEJ238" s="13"/>
      <c r="AEK238" s="13"/>
      <c r="AEL238" s="13"/>
      <c r="AEM238" s="13"/>
      <c r="AEN238" s="13"/>
      <c r="AEO238" s="13"/>
      <c r="AEP238" s="13"/>
      <c r="AEQ238" s="13"/>
      <c r="AER238" s="13"/>
      <c r="AES238" s="13"/>
      <c r="AET238" s="13"/>
      <c r="AEU238" s="13"/>
      <c r="AEV238" s="13"/>
      <c r="AEW238" s="13"/>
      <c r="AEX238" s="13"/>
      <c r="AEY238" s="13"/>
      <c r="AEZ238" s="13"/>
      <c r="AFA238" s="13"/>
      <c r="AFB238" s="13"/>
      <c r="AFC238" s="13"/>
      <c r="AFD238" s="13"/>
      <c r="AFE238" s="13"/>
      <c r="AFF238" s="13"/>
      <c r="AFG238" s="13"/>
      <c r="AFH238" s="13"/>
      <c r="AFI238" s="13"/>
      <c r="AFJ238" s="13"/>
      <c r="AFK238" s="13"/>
      <c r="AFL238" s="13"/>
      <c r="AFM238" s="13"/>
      <c r="AFN238" s="13"/>
      <c r="AFO238" s="13"/>
      <c r="AFP238" s="13"/>
      <c r="AFQ238" s="13"/>
      <c r="AFR238" s="13"/>
      <c r="AFS238" s="13"/>
      <c r="AFT238" s="13"/>
      <c r="AFU238" s="13"/>
      <c r="AFV238" s="13"/>
      <c r="AFW238" s="13"/>
      <c r="AFX238" s="13"/>
      <c r="AFY238" s="13"/>
      <c r="AFZ238" s="13"/>
      <c r="AGA238" s="13"/>
      <c r="AGB238" s="13"/>
      <c r="AGC238" s="13"/>
      <c r="AGD238" s="13"/>
      <c r="AGE238" s="13"/>
      <c r="AGF238" s="13"/>
      <c r="AGG238" s="13"/>
      <c r="AGH238" s="13"/>
      <c r="AGI238" s="13"/>
      <c r="AGJ238" s="13"/>
      <c r="AGK238" s="13"/>
      <c r="AGL238" s="13"/>
      <c r="AGM238" s="13"/>
      <c r="AGN238" s="13"/>
      <c r="AGO238" s="13"/>
      <c r="AGP238" s="13"/>
      <c r="AGQ238" s="13"/>
      <c r="AGR238" s="13"/>
      <c r="AGS238" s="13"/>
      <c r="AGT238" s="13"/>
      <c r="AGU238" s="13"/>
      <c r="AGV238" s="13"/>
      <c r="AGW238" s="13"/>
      <c r="AGX238" s="13"/>
      <c r="AGY238" s="13"/>
      <c r="AGZ238" s="13"/>
      <c r="AHA238" s="13"/>
      <c r="AHB238" s="13"/>
      <c r="AHC238" s="13"/>
      <c r="AHD238" s="13"/>
      <c r="AHE238" s="13"/>
      <c r="AHF238" s="13"/>
      <c r="AHG238" s="13"/>
      <c r="AHH238" s="13"/>
      <c r="AHI238" s="13"/>
      <c r="AHJ238" s="13"/>
      <c r="AHK238" s="13"/>
      <c r="AHL238" s="13"/>
      <c r="AHM238" s="13"/>
      <c r="AHN238" s="13"/>
      <c r="AHO238" s="13"/>
      <c r="AHP238" s="13"/>
      <c r="AHQ238" s="13"/>
      <c r="AHR238" s="13"/>
      <c r="AHS238" s="13"/>
      <c r="AHT238" s="13"/>
      <c r="AHU238" s="13"/>
      <c r="AHV238" s="13"/>
      <c r="AHW238" s="13"/>
      <c r="AHX238" s="13"/>
      <c r="AHY238" s="13"/>
      <c r="AHZ238" s="13"/>
      <c r="AIA238" s="13"/>
      <c r="AIB238" s="13"/>
      <c r="AIC238" s="13"/>
      <c r="AID238" s="13"/>
      <c r="AIE238" s="13"/>
      <c r="AIF238" s="13"/>
      <c r="AIG238" s="13"/>
      <c r="AIH238" s="13"/>
      <c r="AII238" s="13"/>
      <c r="AIJ238" s="13"/>
      <c r="AIK238" s="13"/>
      <c r="AIL238" s="13"/>
      <c r="AIM238" s="13"/>
      <c r="AIN238" s="13"/>
      <c r="AIO238" s="13"/>
      <c r="AIP238" s="13"/>
      <c r="AIQ238" s="13"/>
      <c r="AIR238" s="13"/>
      <c r="AIS238" s="13"/>
      <c r="AIT238" s="13"/>
      <c r="AIU238" s="13"/>
      <c r="AIV238" s="13"/>
      <c r="AIW238" s="13"/>
      <c r="AIX238" s="13"/>
      <c r="AIY238" s="13"/>
      <c r="AIZ238" s="13"/>
      <c r="AJA238" s="13"/>
      <c r="AJB238" s="13"/>
      <c r="AJC238" s="13"/>
      <c r="AJD238" s="13"/>
      <c r="AJE238" s="13"/>
      <c r="AJF238" s="13"/>
      <c r="AJG238" s="13"/>
      <c r="AJH238" s="13"/>
      <c r="AJI238" s="13"/>
      <c r="AJJ238" s="13"/>
      <c r="AJK238" s="13"/>
      <c r="AJL238" s="13"/>
      <c r="AJM238" s="13"/>
      <c r="AJN238" s="13"/>
      <c r="AJO238" s="13"/>
      <c r="AJP238" s="13"/>
      <c r="AJQ238" s="13"/>
      <c r="AJR238" s="13"/>
      <c r="AJS238" s="13"/>
      <c r="AJT238" s="13"/>
      <c r="AJU238" s="13"/>
      <c r="AJV238" s="13"/>
      <c r="AJW238" s="13"/>
      <c r="AJX238" s="13"/>
      <c r="AJY238" s="13"/>
      <c r="AJZ238" s="13"/>
      <c r="AKA238" s="13"/>
      <c r="AKB238" s="13"/>
      <c r="AKC238" s="13"/>
      <c r="AKD238" s="13"/>
      <c r="AKE238" s="13"/>
      <c r="AKF238" s="13"/>
      <c r="AKG238" s="13"/>
      <c r="AKH238" s="13"/>
      <c r="AKI238" s="13"/>
      <c r="AKJ238" s="13"/>
      <c r="AKK238" s="13"/>
      <c r="AKL238" s="13"/>
      <c r="AKM238" s="13"/>
      <c r="AKN238" s="13"/>
      <c r="AKO238" s="13"/>
      <c r="AKP238" s="13"/>
      <c r="AKQ238" s="13"/>
      <c r="AKR238" s="13"/>
      <c r="AKS238" s="13"/>
      <c r="AKT238" s="13"/>
      <c r="AKU238" s="13"/>
      <c r="AKV238" s="13"/>
      <c r="AKW238" s="13"/>
      <c r="AKX238" s="13"/>
      <c r="AKY238" s="13"/>
      <c r="AKZ238" s="13"/>
      <c r="ALA238" s="13"/>
      <c r="ALB238" s="13"/>
      <c r="ALC238" s="13"/>
      <c r="ALD238" s="13"/>
      <c r="ALE238" s="13"/>
      <c r="ALF238" s="13"/>
      <c r="ALG238" s="13"/>
      <c r="ALH238" s="13"/>
      <c r="ALI238" s="13"/>
      <c r="ALJ238" s="13"/>
      <c r="ALK238" s="13"/>
      <c r="ALL238" s="13"/>
      <c r="ALM238" s="13"/>
      <c r="ALN238" s="13"/>
      <c r="ALO238" s="13"/>
      <c r="ALP238" s="13"/>
      <c r="ALQ238" s="13"/>
      <c r="ALR238" s="13"/>
      <c r="ALS238" s="13"/>
      <c r="ALT238" s="13"/>
      <c r="ALU238" s="13"/>
      <c r="ALV238" s="13"/>
      <c r="ALW238" s="13"/>
      <c r="ALX238" s="13"/>
      <c r="ALY238" s="13"/>
      <c r="ALZ238" s="13"/>
      <c r="AMA238" s="13"/>
      <c r="AMB238" s="13"/>
      <c r="AMC238" s="13"/>
      <c r="AMD238" s="13"/>
      <c r="AME238" s="13"/>
      <c r="AMF238" s="13"/>
      <c r="AMG238" s="13"/>
      <c r="AMH238" s="13"/>
      <c r="AMI238" s="13"/>
      <c r="AMJ238" s="13"/>
      <c r="AMK238" s="13"/>
      <c r="AML238" s="13"/>
      <c r="AMM238" s="13"/>
      <c r="AMN238" s="13"/>
      <c r="AMO238" s="13"/>
      <c r="AMP238" s="13"/>
      <c r="AMQ238" s="13"/>
      <c r="AMR238" s="13"/>
      <c r="AMS238" s="13"/>
      <c r="AMT238" s="13"/>
      <c r="AMU238" s="13"/>
      <c r="AMV238" s="13"/>
      <c r="AMW238" s="13"/>
      <c r="AMX238" s="13"/>
      <c r="AMY238" s="13"/>
      <c r="AMZ238" s="13"/>
      <c r="ANA238" s="13"/>
      <c r="ANB238" s="13"/>
      <c r="ANC238" s="13"/>
      <c r="AND238" s="13"/>
      <c r="ANE238" s="13"/>
      <c r="ANF238" s="13"/>
      <c r="ANG238" s="13"/>
      <c r="ANH238" s="13"/>
      <c r="ANI238" s="13"/>
      <c r="ANJ238" s="13"/>
      <c r="ANK238" s="13"/>
      <c r="ANL238" s="13"/>
      <c r="ANM238" s="13"/>
      <c r="ANN238" s="13"/>
      <c r="ANO238" s="13"/>
      <c r="ANP238" s="13"/>
      <c r="ANQ238" s="13"/>
      <c r="ANR238" s="13"/>
      <c r="ANS238" s="13"/>
      <c r="ANT238" s="13"/>
      <c r="ANU238" s="13"/>
      <c r="ANV238" s="13"/>
      <c r="ANW238" s="13"/>
      <c r="ANX238" s="13"/>
      <c r="ANY238" s="13"/>
      <c r="ANZ238" s="13"/>
      <c r="AOA238" s="13"/>
      <c r="AOB238" s="13"/>
      <c r="AOC238" s="13"/>
      <c r="AOD238" s="13"/>
      <c r="AOE238" s="13"/>
      <c r="AOF238" s="13"/>
      <c r="AOG238" s="13"/>
      <c r="AOH238" s="13"/>
      <c r="AOI238" s="13"/>
      <c r="AOJ238" s="13"/>
      <c r="AOK238" s="13"/>
      <c r="AOL238" s="13"/>
      <c r="AOM238" s="13"/>
      <c r="AON238" s="13"/>
      <c r="AOO238" s="13"/>
      <c r="AOP238" s="13"/>
      <c r="AOQ238" s="13"/>
      <c r="AOR238" s="13"/>
      <c r="AOS238" s="13"/>
      <c r="AOT238" s="13"/>
      <c r="AOU238" s="13"/>
      <c r="AOV238" s="13"/>
      <c r="AOW238" s="13"/>
      <c r="AOX238" s="13"/>
      <c r="AOY238" s="13"/>
      <c r="AOZ238" s="13"/>
      <c r="APA238" s="13"/>
      <c r="APB238" s="13"/>
      <c r="APC238" s="13"/>
      <c r="APD238" s="13"/>
      <c r="APE238" s="13"/>
      <c r="APF238" s="13"/>
      <c r="APG238" s="13"/>
      <c r="APH238" s="13"/>
      <c r="API238" s="13"/>
      <c r="APJ238" s="13"/>
      <c r="APK238" s="13"/>
      <c r="APL238" s="13"/>
      <c r="APM238" s="13"/>
      <c r="APN238" s="13"/>
      <c r="APO238" s="13"/>
      <c r="APP238" s="13"/>
      <c r="APQ238" s="13"/>
      <c r="APR238" s="13"/>
      <c r="APS238" s="13"/>
      <c r="APT238" s="13"/>
      <c r="APU238" s="13"/>
      <c r="APV238" s="13"/>
      <c r="APW238" s="13"/>
      <c r="APX238" s="13"/>
      <c r="APY238" s="13"/>
      <c r="APZ238" s="13"/>
      <c r="AQA238" s="13"/>
      <c r="AQB238" s="13"/>
      <c r="AQC238" s="13"/>
      <c r="AQD238" s="13"/>
      <c r="AQE238" s="13"/>
      <c r="AQF238" s="13"/>
      <c r="AQG238" s="13"/>
      <c r="AQH238" s="13"/>
      <c r="AQI238" s="13"/>
      <c r="AQJ238" s="13"/>
      <c r="AQK238" s="13"/>
      <c r="AQL238" s="13"/>
      <c r="AQM238" s="13"/>
      <c r="AQN238" s="13"/>
      <c r="AQO238" s="13"/>
      <c r="AQP238" s="13"/>
      <c r="AQQ238" s="13"/>
      <c r="AQR238" s="13"/>
      <c r="AQS238" s="13"/>
      <c r="AQT238" s="13"/>
      <c r="AQU238" s="13"/>
      <c r="AQV238" s="13"/>
      <c r="AQW238" s="13"/>
      <c r="AQX238" s="13"/>
      <c r="AQY238" s="13"/>
      <c r="AQZ238" s="13"/>
      <c r="ARA238" s="13"/>
      <c r="ARB238" s="13"/>
      <c r="ARC238" s="13"/>
      <c r="ARD238" s="13"/>
      <c r="ARE238" s="13"/>
      <c r="ARF238" s="13"/>
      <c r="ARG238" s="13"/>
      <c r="ARH238" s="13"/>
      <c r="ARI238" s="13"/>
      <c r="ARJ238" s="13"/>
      <c r="ARK238" s="13"/>
      <c r="ARL238" s="13"/>
      <c r="ARM238" s="13"/>
      <c r="ARN238" s="13"/>
      <c r="ARO238" s="13"/>
      <c r="ARP238" s="13"/>
      <c r="ARQ238" s="13"/>
      <c r="ARR238" s="13"/>
      <c r="ARS238" s="13"/>
      <c r="ART238" s="13"/>
      <c r="ARU238" s="13"/>
      <c r="ARV238" s="13"/>
      <c r="ARW238" s="13"/>
      <c r="ARX238" s="13"/>
      <c r="ARY238" s="13"/>
      <c r="ARZ238" s="13"/>
      <c r="ASA238" s="13"/>
      <c r="ASB238" s="13"/>
      <c r="ASC238" s="13"/>
      <c r="ASD238" s="13"/>
      <c r="ASE238" s="13"/>
      <c r="ASF238" s="13"/>
      <c r="ASG238" s="13"/>
      <c r="ASH238" s="13"/>
      <c r="ASI238" s="13"/>
      <c r="ASJ238" s="13"/>
      <c r="ASK238" s="13"/>
      <c r="ASL238" s="13"/>
      <c r="ASM238" s="13"/>
      <c r="ASN238" s="13"/>
      <c r="ASO238" s="13"/>
      <c r="ASP238" s="13"/>
      <c r="ASQ238" s="13"/>
      <c r="ASR238" s="13"/>
      <c r="ASS238" s="13"/>
      <c r="AST238" s="13"/>
      <c r="ASU238" s="13"/>
      <c r="ASV238" s="13"/>
      <c r="ASW238" s="13"/>
      <c r="ASX238" s="13"/>
      <c r="ASY238" s="13"/>
      <c r="ASZ238" s="13"/>
      <c r="ATA238" s="13"/>
      <c r="ATB238" s="13"/>
      <c r="ATC238" s="13"/>
      <c r="ATD238" s="13"/>
      <c r="ATE238" s="13"/>
      <c r="ATF238" s="13"/>
      <c r="ATG238" s="13"/>
      <c r="ATH238" s="13"/>
      <c r="ATI238" s="13"/>
      <c r="ATJ238" s="13"/>
      <c r="ATK238" s="13"/>
      <c r="ATL238" s="13"/>
      <c r="ATM238" s="13"/>
      <c r="ATN238" s="13"/>
      <c r="ATO238" s="13"/>
      <c r="ATP238" s="13"/>
      <c r="ATQ238" s="13"/>
      <c r="ATR238" s="13"/>
      <c r="ATS238" s="13"/>
      <c r="ATT238" s="13"/>
      <c r="ATU238" s="13"/>
      <c r="ATV238" s="13"/>
      <c r="ATW238" s="13"/>
      <c r="ATX238" s="13"/>
      <c r="ATY238" s="13"/>
      <c r="ATZ238" s="13"/>
      <c r="AUA238" s="13"/>
      <c r="AUB238" s="13"/>
      <c r="AUC238" s="13"/>
      <c r="AUD238" s="13"/>
      <c r="AUE238" s="13"/>
      <c r="AUF238" s="13"/>
      <c r="AUG238" s="13"/>
      <c r="AUH238" s="13"/>
      <c r="AUI238" s="13"/>
      <c r="AUJ238" s="13"/>
      <c r="AUK238" s="13"/>
      <c r="AUL238" s="13"/>
      <c r="AUM238" s="13"/>
      <c r="AUN238" s="13"/>
      <c r="AUO238" s="13"/>
      <c r="AUP238" s="13"/>
      <c r="AUQ238" s="13"/>
      <c r="AUR238" s="13"/>
      <c r="AUS238" s="13"/>
      <c r="AUT238" s="13"/>
      <c r="AUU238" s="13"/>
      <c r="AUV238" s="13"/>
      <c r="AUW238" s="13"/>
      <c r="AUX238" s="13"/>
      <c r="AUY238" s="13"/>
      <c r="AUZ238" s="13"/>
      <c r="AVA238" s="13"/>
      <c r="AVB238" s="13"/>
      <c r="AVC238" s="13"/>
      <c r="AVD238" s="13"/>
      <c r="AVE238" s="13"/>
      <c r="AVF238" s="13"/>
      <c r="AVG238" s="13"/>
      <c r="AVH238" s="13"/>
      <c r="AVI238" s="13"/>
      <c r="AVJ238" s="13"/>
      <c r="AVK238" s="13"/>
      <c r="AVL238" s="13"/>
      <c r="AVM238" s="13"/>
      <c r="AVN238" s="13"/>
      <c r="AVO238" s="13"/>
      <c r="AVP238" s="13"/>
      <c r="AVQ238" s="13"/>
      <c r="AVR238" s="13"/>
      <c r="AVS238" s="13"/>
      <c r="AVT238" s="13"/>
      <c r="AVU238" s="13"/>
      <c r="AVV238" s="13"/>
      <c r="AVW238" s="13"/>
      <c r="AVX238" s="13"/>
      <c r="AVY238" s="13"/>
      <c r="AVZ238" s="13"/>
      <c r="AWA238" s="13"/>
      <c r="AWB238" s="13"/>
      <c r="AWC238" s="13"/>
      <c r="AWD238" s="13"/>
      <c r="AWE238" s="13"/>
      <c r="AWF238" s="13"/>
      <c r="AWG238" s="13"/>
      <c r="AWH238" s="13"/>
      <c r="AWI238" s="13"/>
      <c r="AWJ238" s="13"/>
      <c r="AWK238" s="13"/>
      <c r="AWL238" s="13"/>
      <c r="AWM238" s="13"/>
      <c r="AWN238" s="13"/>
      <c r="AWO238" s="13"/>
      <c r="AWP238" s="13"/>
      <c r="AWQ238" s="13"/>
      <c r="AWR238" s="13"/>
      <c r="AWS238" s="13"/>
      <c r="AWT238" s="13"/>
      <c r="AWU238" s="13"/>
      <c r="AWV238" s="13"/>
      <c r="AWW238" s="13"/>
      <c r="AWX238" s="13"/>
      <c r="AWY238" s="13"/>
      <c r="AWZ238" s="13"/>
      <c r="AXA238" s="13"/>
      <c r="AXB238" s="13"/>
      <c r="AXC238" s="13"/>
      <c r="AXD238" s="13"/>
      <c r="AXE238" s="13"/>
      <c r="AXF238" s="13"/>
      <c r="AXG238" s="13"/>
      <c r="AXH238" s="13"/>
      <c r="AXI238" s="13"/>
      <c r="AXJ238" s="13"/>
      <c r="AXK238" s="13"/>
      <c r="AXL238" s="13"/>
      <c r="AXM238" s="13"/>
      <c r="AXN238" s="13"/>
      <c r="AXO238" s="13"/>
      <c r="AXP238" s="13"/>
      <c r="AXQ238" s="13"/>
      <c r="AXR238" s="13"/>
      <c r="AXS238" s="13"/>
      <c r="AXT238" s="13"/>
      <c r="AXU238" s="13"/>
      <c r="AXV238" s="13"/>
      <c r="AXW238" s="13"/>
      <c r="AXX238" s="13"/>
      <c r="AXY238" s="13"/>
      <c r="AXZ238" s="13"/>
      <c r="AYA238" s="13"/>
      <c r="AYB238" s="13"/>
      <c r="AYC238" s="13"/>
      <c r="AYD238" s="13"/>
      <c r="AYE238" s="13"/>
      <c r="AYF238" s="13"/>
      <c r="AYG238" s="13"/>
      <c r="AYH238" s="13"/>
      <c r="AYI238" s="13"/>
      <c r="AYJ238" s="13"/>
      <c r="AYK238" s="13"/>
      <c r="AYL238" s="13"/>
      <c r="AYM238" s="13"/>
      <c r="AYN238" s="13"/>
      <c r="AYO238" s="13"/>
      <c r="AYP238" s="13"/>
      <c r="AYQ238" s="13"/>
      <c r="AYR238" s="13"/>
      <c r="AYS238" s="13"/>
      <c r="AYT238" s="13"/>
      <c r="AYU238" s="13"/>
      <c r="AYV238" s="13"/>
      <c r="AYW238" s="13"/>
      <c r="AYX238" s="13"/>
      <c r="AYY238" s="13"/>
      <c r="AYZ238" s="13"/>
      <c r="AZA238" s="13"/>
      <c r="AZB238" s="13"/>
      <c r="AZC238" s="13"/>
      <c r="AZD238" s="13"/>
      <c r="AZE238" s="13"/>
      <c r="AZF238" s="13"/>
      <c r="AZG238" s="13"/>
      <c r="AZH238" s="13"/>
      <c r="AZI238" s="13"/>
      <c r="AZJ238" s="13"/>
      <c r="AZK238" s="13"/>
      <c r="AZL238" s="13"/>
      <c r="AZM238" s="13"/>
      <c r="AZN238" s="13"/>
      <c r="AZO238" s="13"/>
      <c r="AZP238" s="13"/>
      <c r="AZQ238" s="13"/>
      <c r="AZR238" s="13"/>
      <c r="AZS238" s="13"/>
      <c r="AZT238" s="13"/>
      <c r="AZU238" s="13"/>
      <c r="AZV238" s="13"/>
      <c r="AZW238" s="13"/>
      <c r="AZX238" s="13"/>
      <c r="AZY238" s="13"/>
      <c r="AZZ238" s="13"/>
      <c r="BAA238" s="13"/>
      <c r="BAB238" s="13"/>
      <c r="BAC238" s="13"/>
      <c r="BAD238" s="13"/>
      <c r="BAE238" s="13"/>
      <c r="BAF238" s="13"/>
      <c r="BAG238" s="13"/>
      <c r="BAH238" s="13"/>
      <c r="BAI238" s="13"/>
      <c r="BAJ238" s="13"/>
      <c r="BAK238" s="13"/>
      <c r="BAL238" s="13"/>
      <c r="BAM238" s="13"/>
      <c r="BAN238" s="13"/>
      <c r="BAO238" s="13"/>
      <c r="BAP238" s="13"/>
      <c r="BAQ238" s="13"/>
      <c r="BAR238" s="13"/>
      <c r="BAS238" s="13"/>
      <c r="BAT238" s="13"/>
      <c r="BAU238" s="13"/>
      <c r="BAV238" s="13"/>
      <c r="BAW238" s="13"/>
      <c r="BAX238" s="13"/>
      <c r="BAY238" s="13"/>
      <c r="BAZ238" s="13"/>
      <c r="BBA238" s="13"/>
      <c r="BBB238" s="13"/>
      <c r="BBC238" s="13"/>
      <c r="BBD238" s="13"/>
      <c r="BBE238" s="13"/>
      <c r="BBF238" s="13"/>
      <c r="BBG238" s="13"/>
      <c r="BBH238" s="13"/>
      <c r="BBI238" s="13"/>
      <c r="BBJ238" s="13"/>
      <c r="BBK238" s="13"/>
      <c r="BBL238" s="13"/>
      <c r="BBM238" s="13"/>
      <c r="BBN238" s="13"/>
      <c r="BBO238" s="13"/>
      <c r="BBP238" s="13"/>
      <c r="BBQ238" s="13"/>
      <c r="BBR238" s="13"/>
      <c r="BBS238" s="13"/>
      <c r="BBT238" s="13"/>
      <c r="BBU238" s="13"/>
      <c r="BBV238" s="13"/>
      <c r="BBW238" s="13"/>
      <c r="BBX238" s="13"/>
      <c r="BBY238" s="13"/>
      <c r="BBZ238" s="13"/>
      <c r="BCA238" s="13"/>
      <c r="BCB238" s="13"/>
      <c r="BCC238" s="13"/>
      <c r="BCD238" s="13"/>
      <c r="BCE238" s="13"/>
      <c r="BCF238" s="13"/>
      <c r="BCG238" s="13"/>
      <c r="BCH238" s="13"/>
      <c r="BCI238" s="13"/>
      <c r="BCJ238" s="13"/>
      <c r="BCK238" s="13"/>
      <c r="BCL238" s="13"/>
      <c r="BCM238" s="13"/>
      <c r="BCN238" s="13"/>
      <c r="BCO238" s="13"/>
      <c r="BCP238" s="13"/>
      <c r="BCQ238" s="13"/>
      <c r="BCR238" s="13"/>
      <c r="BCS238" s="13"/>
      <c r="BCT238" s="13"/>
      <c r="BCU238" s="13"/>
      <c r="BCV238" s="13"/>
      <c r="BCW238" s="13"/>
      <c r="BCX238" s="13"/>
      <c r="BCY238" s="13"/>
      <c r="BCZ238" s="13"/>
      <c r="BDA238" s="13"/>
      <c r="BDB238" s="13"/>
      <c r="BDC238" s="13"/>
      <c r="BDD238" s="13"/>
      <c r="BDE238" s="13"/>
      <c r="BDF238" s="13"/>
      <c r="BDG238" s="13"/>
      <c r="BDH238" s="13"/>
      <c r="BDI238" s="13"/>
      <c r="BDJ238" s="13"/>
      <c r="BDK238" s="13"/>
      <c r="BDL238" s="13"/>
      <c r="BDM238" s="13"/>
      <c r="BDN238" s="13"/>
      <c r="BDO238" s="13"/>
      <c r="BDP238" s="13"/>
      <c r="BDQ238" s="13"/>
      <c r="BDR238" s="13"/>
      <c r="BDS238" s="13"/>
      <c r="BDT238" s="13"/>
      <c r="BDU238" s="13"/>
      <c r="BDV238" s="13"/>
      <c r="BDW238" s="13"/>
      <c r="BDX238" s="13"/>
      <c r="BDY238" s="13"/>
      <c r="BDZ238" s="13"/>
      <c r="BEA238" s="13"/>
      <c r="BEB238" s="13"/>
      <c r="BEC238" s="13"/>
      <c r="BED238" s="13"/>
      <c r="BEE238" s="13"/>
      <c r="BEF238" s="13"/>
      <c r="BEG238" s="13"/>
      <c r="BEH238" s="13"/>
      <c r="BEI238" s="13"/>
      <c r="BEJ238" s="13"/>
      <c r="BEK238" s="13"/>
      <c r="BEL238" s="13"/>
      <c r="BEM238" s="13"/>
      <c r="BEN238" s="13"/>
      <c r="BEO238" s="13"/>
      <c r="BEP238" s="13"/>
      <c r="BEQ238" s="13"/>
      <c r="BER238" s="13"/>
      <c r="BES238" s="13"/>
      <c r="BET238" s="13"/>
      <c r="BEU238" s="13"/>
      <c r="BEV238" s="13"/>
      <c r="BEW238" s="13"/>
      <c r="BEX238" s="13"/>
      <c r="BEY238" s="13"/>
      <c r="BEZ238" s="13"/>
      <c r="BFA238" s="13"/>
      <c r="BFB238" s="13"/>
      <c r="BFC238" s="13"/>
      <c r="BFD238" s="13"/>
      <c r="BFE238" s="13"/>
      <c r="BFF238" s="13"/>
      <c r="BFG238" s="13"/>
      <c r="BFH238" s="13"/>
      <c r="BFI238" s="13"/>
      <c r="BFJ238" s="13"/>
      <c r="BFK238" s="13"/>
      <c r="BFL238" s="13"/>
      <c r="BFM238" s="13"/>
      <c r="BFN238" s="13"/>
      <c r="BFO238" s="13"/>
      <c r="BFP238" s="13"/>
      <c r="BFQ238" s="13"/>
      <c r="BFR238" s="13"/>
      <c r="BFS238" s="13"/>
      <c r="BFT238" s="13"/>
      <c r="BFU238" s="13"/>
      <c r="BFV238" s="13"/>
      <c r="BFW238" s="13"/>
      <c r="BFX238" s="13"/>
      <c r="BFY238" s="13"/>
      <c r="BFZ238" s="13"/>
      <c r="BGA238" s="13"/>
      <c r="BGB238" s="13"/>
      <c r="BGC238" s="13"/>
      <c r="BGD238" s="13"/>
      <c r="BGE238" s="13"/>
      <c r="BGF238" s="13"/>
      <c r="BGG238" s="13"/>
      <c r="BGH238" s="13"/>
      <c r="BGI238" s="13"/>
      <c r="BGJ238" s="13"/>
      <c r="BGK238" s="13"/>
      <c r="BGL238" s="13"/>
      <c r="BGM238" s="13"/>
      <c r="BGN238" s="13"/>
      <c r="BGO238" s="13"/>
      <c r="BGP238" s="13"/>
      <c r="BGQ238" s="13"/>
      <c r="BGR238" s="13"/>
      <c r="BGS238" s="13"/>
      <c r="BGT238" s="13"/>
      <c r="BGU238" s="13"/>
      <c r="BGV238" s="13"/>
      <c r="BGW238" s="13"/>
      <c r="BGX238" s="13"/>
      <c r="BGY238" s="13"/>
      <c r="BGZ238" s="13"/>
      <c r="BHA238" s="13"/>
      <c r="BHB238" s="13"/>
      <c r="BHC238" s="13"/>
      <c r="BHD238" s="13"/>
      <c r="BHE238" s="13"/>
      <c r="BHF238" s="13"/>
      <c r="BHG238" s="13"/>
      <c r="BHH238" s="13"/>
      <c r="BHI238" s="13"/>
      <c r="BHJ238" s="13"/>
      <c r="BHK238" s="13"/>
      <c r="BHL238" s="13"/>
      <c r="BHM238" s="13"/>
      <c r="BHN238" s="13"/>
      <c r="BHO238" s="13"/>
      <c r="BHP238" s="13"/>
      <c r="BHQ238" s="13"/>
      <c r="BHR238" s="13"/>
      <c r="BHS238" s="13"/>
      <c r="BHT238" s="13"/>
      <c r="BHU238" s="13"/>
      <c r="BHV238" s="13"/>
      <c r="BHW238" s="13"/>
      <c r="BHX238" s="13"/>
      <c r="BHY238" s="13"/>
      <c r="BHZ238" s="13"/>
      <c r="BIA238" s="13"/>
      <c r="BIB238" s="13"/>
      <c r="BIC238" s="13"/>
      <c r="BID238" s="13"/>
      <c r="BIE238" s="13"/>
      <c r="BIF238" s="13"/>
      <c r="BIG238" s="13"/>
      <c r="BIH238" s="13"/>
      <c r="BII238" s="13"/>
      <c r="BIJ238" s="13"/>
      <c r="BIK238" s="13"/>
      <c r="BIL238" s="13"/>
      <c r="BIM238" s="13"/>
      <c r="BIN238" s="13"/>
      <c r="BIO238" s="13"/>
      <c r="BIP238" s="13"/>
      <c r="BIQ238" s="13"/>
      <c r="BIR238" s="13"/>
      <c r="BIS238" s="13"/>
      <c r="BIT238" s="13"/>
      <c r="BIU238" s="13"/>
      <c r="BIV238" s="13"/>
      <c r="BIW238" s="13"/>
      <c r="BIX238" s="13"/>
      <c r="BIY238" s="13"/>
      <c r="BIZ238" s="13"/>
      <c r="BJA238" s="13"/>
      <c r="BJB238" s="13"/>
      <c r="BJC238" s="13"/>
      <c r="BJD238" s="13"/>
      <c r="BJE238" s="13"/>
      <c r="BJF238" s="13"/>
      <c r="BJG238" s="13"/>
      <c r="BJH238" s="13"/>
      <c r="BJI238" s="13"/>
      <c r="BJJ238" s="13"/>
      <c r="BJK238" s="13"/>
      <c r="BJL238" s="13"/>
      <c r="BJM238" s="13"/>
      <c r="BJN238" s="13"/>
      <c r="BJO238" s="13"/>
      <c r="BJP238" s="13"/>
      <c r="BJQ238" s="13"/>
      <c r="BJR238" s="13"/>
      <c r="BJS238" s="13"/>
      <c r="BJT238" s="13"/>
      <c r="BJU238" s="13"/>
      <c r="BJV238" s="13"/>
      <c r="BJW238" s="13"/>
      <c r="BJX238" s="13"/>
      <c r="BJY238" s="13"/>
      <c r="BJZ238" s="13"/>
      <c r="BKA238" s="13"/>
      <c r="BKB238" s="13"/>
      <c r="BKC238" s="13"/>
      <c r="BKD238" s="13"/>
      <c r="BKE238" s="13"/>
      <c r="BKF238" s="13"/>
      <c r="BKG238" s="13"/>
      <c r="BKH238" s="13"/>
      <c r="BKI238" s="13"/>
      <c r="BKJ238" s="13"/>
      <c r="BKK238" s="13"/>
      <c r="BKL238" s="13"/>
      <c r="BKM238" s="13"/>
      <c r="BKN238" s="13"/>
      <c r="BKO238" s="13"/>
      <c r="BKP238" s="13"/>
      <c r="BKQ238" s="13"/>
      <c r="BKR238" s="13"/>
      <c r="BKS238" s="13"/>
      <c r="BKT238" s="13"/>
      <c r="BKU238" s="13"/>
      <c r="BKV238" s="13"/>
      <c r="BKW238" s="13"/>
      <c r="BKX238" s="13"/>
      <c r="BKY238" s="13"/>
      <c r="BKZ238" s="13"/>
      <c r="BLA238" s="13"/>
      <c r="BLB238" s="13"/>
      <c r="BLC238" s="13"/>
      <c r="BLD238" s="13"/>
      <c r="BLE238" s="13"/>
      <c r="BLF238" s="13"/>
      <c r="BLG238" s="13"/>
      <c r="BLH238" s="13"/>
      <c r="BLI238" s="13"/>
      <c r="BLJ238" s="13"/>
      <c r="BLK238" s="13"/>
      <c r="BLL238" s="13"/>
      <c r="BLM238" s="13"/>
      <c r="BLN238" s="13"/>
      <c r="BLO238" s="13"/>
      <c r="BLP238" s="13"/>
      <c r="BLQ238" s="13"/>
      <c r="BLR238" s="13"/>
      <c r="BLS238" s="13"/>
      <c r="BLT238" s="13"/>
      <c r="BLU238" s="13"/>
      <c r="BLV238" s="13"/>
      <c r="BLW238" s="13"/>
      <c r="BLX238" s="13"/>
      <c r="BLY238" s="13"/>
      <c r="BLZ238" s="13"/>
      <c r="BMA238" s="13"/>
      <c r="BMB238" s="13"/>
      <c r="BMC238" s="13"/>
      <c r="BMD238" s="13"/>
      <c r="BME238" s="13"/>
      <c r="BMF238" s="13"/>
      <c r="BMG238" s="13"/>
      <c r="BMH238" s="13"/>
      <c r="BMI238" s="13"/>
      <c r="BMJ238" s="13"/>
      <c r="BMK238" s="13"/>
      <c r="BML238" s="13"/>
      <c r="BMM238" s="13"/>
      <c r="BMN238" s="13"/>
      <c r="BMO238" s="13"/>
      <c r="BMP238" s="13"/>
      <c r="BMQ238" s="13"/>
      <c r="BMR238" s="13"/>
      <c r="BMS238" s="13"/>
      <c r="BMT238" s="13"/>
      <c r="BMU238" s="13"/>
      <c r="BMV238" s="13"/>
      <c r="BMW238" s="13"/>
      <c r="BMX238" s="13"/>
      <c r="BMY238" s="13"/>
      <c r="BMZ238" s="13"/>
      <c r="BNA238" s="13"/>
      <c r="BNB238" s="13"/>
      <c r="BNC238" s="13"/>
      <c r="BND238" s="13"/>
      <c r="BNE238" s="13"/>
      <c r="BNF238" s="13"/>
      <c r="BNG238" s="13"/>
      <c r="BNH238" s="13"/>
      <c r="BNI238" s="13"/>
      <c r="BNJ238" s="13"/>
      <c r="BNK238" s="13"/>
      <c r="BNL238" s="13"/>
      <c r="BNM238" s="13"/>
      <c r="BNN238" s="13"/>
      <c r="BNO238" s="13"/>
      <c r="BNP238" s="13"/>
      <c r="BNQ238" s="13"/>
      <c r="BNR238" s="13"/>
      <c r="BNS238" s="13"/>
      <c r="BNT238" s="13"/>
      <c r="BNU238" s="13"/>
      <c r="BNV238" s="13"/>
      <c r="BNW238" s="13"/>
      <c r="BNX238" s="13"/>
      <c r="BNY238" s="13"/>
      <c r="BNZ238" s="13"/>
      <c r="BOA238" s="13"/>
      <c r="BOB238" s="13"/>
      <c r="BOC238" s="13"/>
      <c r="BOD238" s="13"/>
      <c r="BOE238" s="13"/>
      <c r="BOF238" s="13"/>
      <c r="BOG238" s="13"/>
      <c r="BOH238" s="13"/>
      <c r="BOI238" s="13"/>
      <c r="BOJ238" s="13"/>
      <c r="BOK238" s="13"/>
      <c r="BOL238" s="13"/>
      <c r="BOM238" s="13"/>
      <c r="BON238" s="13"/>
      <c r="BOO238" s="13"/>
      <c r="BOP238" s="13"/>
      <c r="BOQ238" s="13"/>
      <c r="BOR238" s="13"/>
      <c r="BOS238" s="13"/>
      <c r="BOT238" s="13"/>
      <c r="BOU238" s="13"/>
      <c r="BOV238" s="13"/>
      <c r="BOW238" s="13"/>
      <c r="BOX238" s="13"/>
      <c r="BOY238" s="13"/>
      <c r="BOZ238" s="13"/>
      <c r="BPA238" s="13"/>
      <c r="BPB238" s="13"/>
      <c r="BPC238" s="13"/>
      <c r="BPD238" s="13"/>
      <c r="BPE238" s="13"/>
      <c r="BPF238" s="13"/>
      <c r="BPG238" s="13"/>
      <c r="BPH238" s="13"/>
      <c r="BPI238" s="13"/>
      <c r="BPJ238" s="13"/>
      <c r="BPK238" s="13"/>
      <c r="BPL238" s="13"/>
      <c r="BPM238" s="13"/>
      <c r="BPN238" s="13"/>
      <c r="BPO238" s="13"/>
      <c r="BPP238" s="13"/>
      <c r="BPQ238" s="13"/>
      <c r="BPR238" s="13"/>
      <c r="BPS238" s="13"/>
      <c r="BPT238" s="13"/>
      <c r="BPU238" s="13"/>
      <c r="BPV238" s="13"/>
      <c r="BPW238" s="13"/>
      <c r="BPX238" s="13"/>
      <c r="BPY238" s="13"/>
      <c r="BPZ238" s="13"/>
      <c r="BQA238" s="13"/>
      <c r="BQB238" s="13"/>
      <c r="BQC238" s="13"/>
      <c r="BQD238" s="13"/>
      <c r="BQE238" s="13"/>
      <c r="BQF238" s="13"/>
      <c r="BQG238" s="13"/>
      <c r="BQH238" s="13"/>
      <c r="BQI238" s="13"/>
      <c r="BQJ238" s="13"/>
      <c r="BQK238" s="13"/>
      <c r="BQL238" s="13"/>
      <c r="BQM238" s="13"/>
      <c r="BQN238" s="13"/>
      <c r="BQO238" s="13"/>
      <c r="BQP238" s="13"/>
      <c r="BQQ238" s="13"/>
      <c r="BQR238" s="13"/>
      <c r="BQS238" s="13"/>
      <c r="BQT238" s="13"/>
      <c r="BQU238" s="13"/>
      <c r="BQV238" s="13"/>
      <c r="BQW238" s="13"/>
      <c r="BQX238" s="13"/>
      <c r="BQY238" s="13"/>
      <c r="BQZ238" s="13"/>
      <c r="BRA238" s="13"/>
      <c r="BRB238" s="13"/>
      <c r="BRC238" s="13"/>
      <c r="BRD238" s="13"/>
      <c r="BRE238" s="13"/>
      <c r="BRF238" s="13"/>
      <c r="BRG238" s="13"/>
      <c r="BRH238" s="13"/>
      <c r="BRI238" s="13"/>
      <c r="BRJ238" s="13"/>
      <c r="BRK238" s="13"/>
      <c r="BRL238" s="13"/>
      <c r="BRM238" s="13"/>
      <c r="BRN238" s="13"/>
      <c r="BRO238" s="13"/>
      <c r="BRP238" s="13"/>
      <c r="BRQ238" s="13"/>
      <c r="BRR238" s="13"/>
      <c r="BRS238" s="13"/>
      <c r="BRT238" s="13"/>
      <c r="BRU238" s="13"/>
      <c r="BRV238" s="13"/>
      <c r="BRW238" s="13"/>
      <c r="BRX238" s="13"/>
      <c r="BRY238" s="13"/>
      <c r="BRZ238" s="13"/>
      <c r="BSA238" s="13"/>
      <c r="BSB238" s="13"/>
      <c r="BSC238" s="13"/>
      <c r="BSD238" s="13"/>
      <c r="BSE238" s="13"/>
      <c r="BSF238" s="13"/>
      <c r="BSG238" s="13"/>
      <c r="BSH238" s="13"/>
      <c r="BSI238" s="13"/>
      <c r="BSJ238" s="13"/>
      <c r="BSK238" s="13"/>
      <c r="BSL238" s="13"/>
      <c r="BSM238" s="13"/>
      <c r="BSN238" s="13"/>
      <c r="BSO238" s="13"/>
      <c r="BSP238" s="13"/>
      <c r="BSQ238" s="13"/>
      <c r="BSR238" s="13"/>
      <c r="BSS238" s="13"/>
      <c r="BST238" s="13"/>
      <c r="BSU238" s="13"/>
      <c r="BSV238" s="13"/>
      <c r="BSW238" s="13"/>
      <c r="BSX238" s="13"/>
      <c r="BSY238" s="13"/>
      <c r="BSZ238" s="13"/>
      <c r="BTA238" s="13"/>
      <c r="BTB238" s="13"/>
      <c r="BTC238" s="13"/>
      <c r="BTD238" s="13"/>
      <c r="BTE238" s="13"/>
      <c r="BTF238" s="13"/>
      <c r="BTG238" s="13"/>
      <c r="BTH238" s="13"/>
      <c r="BTI238" s="13"/>
      <c r="BTJ238" s="13"/>
      <c r="BTK238" s="13"/>
      <c r="BTL238" s="13"/>
      <c r="BTM238" s="13"/>
      <c r="BTN238" s="13"/>
      <c r="BTO238" s="13"/>
      <c r="BTP238" s="13"/>
      <c r="BTQ238" s="13"/>
      <c r="BTR238" s="13"/>
      <c r="BTS238" s="13"/>
      <c r="BTT238" s="13"/>
      <c r="BTU238" s="13"/>
      <c r="BTV238" s="13"/>
      <c r="BTW238" s="13"/>
      <c r="BTX238" s="13"/>
      <c r="BTY238" s="13"/>
      <c r="BTZ238" s="13"/>
      <c r="BUA238" s="13"/>
      <c r="BUB238" s="13"/>
      <c r="BUC238" s="13"/>
      <c r="BUD238" s="13"/>
      <c r="BUE238" s="13"/>
      <c r="BUF238" s="13"/>
      <c r="BUG238" s="13"/>
      <c r="BUH238" s="13"/>
      <c r="BUI238" s="13"/>
      <c r="BUJ238" s="13"/>
      <c r="BUK238" s="13"/>
      <c r="BUL238" s="13"/>
      <c r="BUM238" s="13"/>
      <c r="BUN238" s="13"/>
      <c r="BUO238" s="13"/>
      <c r="BUP238" s="13"/>
      <c r="BUQ238" s="13"/>
      <c r="BUR238" s="13"/>
      <c r="BUS238" s="13"/>
      <c r="BUT238" s="13"/>
      <c r="BUU238" s="13"/>
      <c r="BUV238" s="13"/>
      <c r="BUW238" s="13"/>
      <c r="BUX238" s="13"/>
      <c r="BUY238" s="13"/>
      <c r="BUZ238" s="13"/>
      <c r="BVA238" s="13"/>
      <c r="BVB238" s="13"/>
      <c r="BVC238" s="13"/>
      <c r="BVD238" s="13"/>
      <c r="BVE238" s="13"/>
      <c r="BVF238" s="13"/>
      <c r="BVG238" s="13"/>
      <c r="BVH238" s="13"/>
      <c r="BVI238" s="13"/>
      <c r="BVJ238" s="13"/>
      <c r="BVK238" s="13"/>
      <c r="BVL238" s="13"/>
      <c r="BVM238" s="13"/>
      <c r="BVN238" s="13"/>
      <c r="BVO238" s="13"/>
      <c r="BVP238" s="13"/>
      <c r="BVQ238" s="13"/>
      <c r="BVR238" s="13"/>
      <c r="BVS238" s="13"/>
      <c r="BVT238" s="13"/>
      <c r="BVU238" s="13"/>
      <c r="BVV238" s="13"/>
      <c r="BVW238" s="13"/>
      <c r="BVX238" s="13"/>
      <c r="BVY238" s="13"/>
      <c r="BVZ238" s="13"/>
      <c r="BWA238" s="13"/>
      <c r="BWB238" s="13"/>
      <c r="BWC238" s="13"/>
      <c r="BWD238" s="13"/>
      <c r="BWE238" s="13"/>
      <c r="BWF238" s="13"/>
      <c r="BWG238" s="13"/>
      <c r="BWH238" s="13"/>
      <c r="BWI238" s="13"/>
      <c r="BWJ238" s="13"/>
      <c r="BWK238" s="13"/>
      <c r="BWL238" s="13"/>
      <c r="BWM238" s="13"/>
      <c r="BWN238" s="13"/>
      <c r="BWO238" s="13"/>
      <c r="BWP238" s="13"/>
      <c r="BWQ238" s="13"/>
      <c r="BWR238" s="13"/>
      <c r="BWS238" s="13"/>
      <c r="BWT238" s="13"/>
      <c r="BWU238" s="13"/>
      <c r="BWV238" s="13"/>
      <c r="BWW238" s="13"/>
      <c r="BWX238" s="13"/>
      <c r="BWY238" s="13"/>
      <c r="BWZ238" s="13"/>
      <c r="BXA238" s="13"/>
      <c r="BXB238" s="13"/>
      <c r="BXC238" s="13"/>
      <c r="BXD238" s="13"/>
      <c r="BXE238" s="13"/>
      <c r="BXF238" s="13"/>
      <c r="BXG238" s="13"/>
      <c r="BXH238" s="13"/>
      <c r="BXI238" s="13"/>
      <c r="BXJ238" s="13"/>
      <c r="BXK238" s="13"/>
      <c r="BXL238" s="13"/>
      <c r="BXM238" s="13"/>
      <c r="BXN238" s="13"/>
      <c r="BXO238" s="13"/>
      <c r="BXP238" s="13"/>
      <c r="BXQ238" s="13"/>
      <c r="BXR238" s="13"/>
      <c r="BXS238" s="13"/>
      <c r="BXT238" s="13"/>
      <c r="BXU238" s="13"/>
      <c r="BXV238" s="13"/>
      <c r="BXW238" s="13"/>
      <c r="BXX238" s="13"/>
      <c r="BXY238" s="13"/>
      <c r="BXZ238" s="13"/>
      <c r="BYA238" s="13"/>
      <c r="BYB238" s="13"/>
      <c r="BYC238" s="13"/>
      <c r="BYD238" s="13"/>
      <c r="BYE238" s="13"/>
      <c r="BYF238" s="13"/>
      <c r="BYG238" s="13"/>
      <c r="BYH238" s="13"/>
      <c r="BYI238" s="13"/>
      <c r="BYJ238" s="13"/>
      <c r="BYK238" s="13"/>
      <c r="BYL238" s="13"/>
      <c r="BYM238" s="13"/>
      <c r="BYN238" s="13"/>
      <c r="BYO238" s="13"/>
      <c r="BYP238" s="13"/>
      <c r="BYQ238" s="13"/>
      <c r="BYR238" s="13"/>
      <c r="BYS238" s="13"/>
      <c r="BYT238" s="13"/>
      <c r="BYU238" s="13"/>
      <c r="BYV238" s="13"/>
      <c r="BYW238" s="13"/>
      <c r="BYX238" s="13"/>
      <c r="BYY238" s="13"/>
      <c r="BYZ238" s="13"/>
      <c r="BZA238" s="13"/>
      <c r="BZB238" s="13"/>
      <c r="BZC238" s="13"/>
      <c r="BZD238" s="13"/>
      <c r="BZE238" s="13"/>
      <c r="BZF238" s="13"/>
      <c r="BZG238" s="13"/>
      <c r="BZH238" s="13"/>
      <c r="BZI238" s="13"/>
      <c r="BZJ238" s="13"/>
      <c r="BZK238" s="13"/>
      <c r="BZL238" s="13"/>
      <c r="BZM238" s="13"/>
      <c r="BZN238" s="13"/>
      <c r="BZO238" s="13"/>
      <c r="BZP238" s="13"/>
      <c r="BZQ238" s="13"/>
      <c r="BZR238" s="13"/>
      <c r="BZS238" s="13"/>
      <c r="BZT238" s="13"/>
      <c r="BZU238" s="13"/>
      <c r="BZV238" s="13"/>
      <c r="BZW238" s="13"/>
      <c r="BZX238" s="13"/>
      <c r="BZY238" s="13"/>
      <c r="BZZ238" s="13"/>
      <c r="CAA238" s="13"/>
      <c r="CAB238" s="13"/>
      <c r="CAC238" s="13"/>
      <c r="CAD238" s="13"/>
      <c r="CAE238" s="13"/>
      <c r="CAF238" s="13"/>
      <c r="CAG238" s="13"/>
      <c r="CAH238" s="13"/>
      <c r="CAI238" s="13"/>
      <c r="CAJ238" s="13"/>
      <c r="CAK238" s="13"/>
      <c r="CAL238" s="13"/>
      <c r="CAM238" s="13"/>
      <c r="CAN238" s="13"/>
      <c r="CAO238" s="13"/>
      <c r="CAP238" s="13"/>
      <c r="CAQ238" s="13"/>
      <c r="CAR238" s="13"/>
      <c r="CAS238" s="13"/>
      <c r="CAT238" s="13"/>
      <c r="CAU238" s="13"/>
      <c r="CAV238" s="13"/>
      <c r="CAW238" s="13"/>
      <c r="CAX238" s="13"/>
      <c r="CAY238" s="13"/>
      <c r="CAZ238" s="13"/>
      <c r="CBA238" s="13"/>
      <c r="CBB238" s="13"/>
      <c r="CBC238" s="13"/>
      <c r="CBD238" s="13"/>
      <c r="CBE238" s="13"/>
      <c r="CBF238" s="13"/>
      <c r="CBG238" s="13"/>
      <c r="CBH238" s="13"/>
      <c r="CBI238" s="13"/>
      <c r="CBJ238" s="13"/>
      <c r="CBK238" s="13"/>
      <c r="CBL238" s="13"/>
      <c r="CBM238" s="13"/>
      <c r="CBN238" s="13"/>
      <c r="CBO238" s="13"/>
      <c r="CBP238" s="13"/>
      <c r="CBQ238" s="13"/>
      <c r="CBR238" s="13"/>
      <c r="CBS238" s="13"/>
      <c r="CBT238" s="13"/>
      <c r="CBU238" s="13"/>
      <c r="CBV238" s="13"/>
      <c r="CBW238" s="13"/>
      <c r="CBX238" s="13"/>
      <c r="CBY238" s="13"/>
      <c r="CBZ238" s="13"/>
      <c r="CCA238" s="13"/>
      <c r="CCB238" s="13"/>
      <c r="CCC238" s="13"/>
      <c r="CCD238" s="13"/>
      <c r="CCE238" s="13"/>
      <c r="CCF238" s="13"/>
      <c r="CCG238" s="13"/>
      <c r="CCH238" s="13"/>
      <c r="CCI238" s="13"/>
      <c r="CCJ238" s="13"/>
      <c r="CCK238" s="13"/>
      <c r="CCL238" s="13"/>
      <c r="CCM238" s="13"/>
      <c r="CCN238" s="13"/>
      <c r="CCO238" s="13"/>
      <c r="CCP238" s="13"/>
      <c r="CCQ238" s="13"/>
      <c r="CCR238" s="13"/>
      <c r="CCS238" s="13"/>
      <c r="CCT238" s="13"/>
      <c r="CCU238" s="13"/>
      <c r="CCV238" s="13"/>
      <c r="CCW238" s="13"/>
      <c r="CCX238" s="13"/>
      <c r="CCY238" s="13"/>
      <c r="CCZ238" s="13"/>
      <c r="CDA238" s="13"/>
      <c r="CDB238" s="13"/>
      <c r="CDC238" s="13"/>
      <c r="CDD238" s="13"/>
      <c r="CDE238" s="13"/>
      <c r="CDF238" s="13"/>
      <c r="CDG238" s="13"/>
      <c r="CDH238" s="13"/>
      <c r="CDI238" s="13"/>
      <c r="CDJ238" s="13"/>
      <c r="CDK238" s="13"/>
      <c r="CDL238" s="13"/>
      <c r="CDM238" s="13"/>
      <c r="CDN238" s="13"/>
      <c r="CDO238" s="13"/>
      <c r="CDP238" s="13"/>
      <c r="CDQ238" s="13"/>
      <c r="CDR238" s="13"/>
      <c r="CDS238" s="13"/>
      <c r="CDT238" s="13"/>
      <c r="CDU238" s="13"/>
      <c r="CDV238" s="13"/>
      <c r="CDW238" s="13"/>
      <c r="CDX238" s="13"/>
      <c r="CDY238" s="13"/>
      <c r="CDZ238" s="13"/>
      <c r="CEA238" s="13"/>
      <c r="CEB238" s="13"/>
      <c r="CEC238" s="13"/>
      <c r="CED238" s="13"/>
      <c r="CEE238" s="13"/>
      <c r="CEF238" s="13"/>
      <c r="CEG238" s="13"/>
      <c r="CEH238" s="13"/>
      <c r="CEI238" s="13"/>
      <c r="CEJ238" s="13"/>
      <c r="CEK238" s="13"/>
      <c r="CEL238" s="13"/>
      <c r="CEM238" s="13"/>
      <c r="CEN238" s="13"/>
      <c r="CEO238" s="13"/>
      <c r="CEP238" s="13"/>
      <c r="CEQ238" s="13"/>
      <c r="CER238" s="13"/>
      <c r="CES238" s="13"/>
      <c r="CET238" s="13"/>
      <c r="CEU238" s="13"/>
      <c r="CEV238" s="13"/>
      <c r="CEW238" s="13"/>
      <c r="CEX238" s="13"/>
      <c r="CEY238" s="13"/>
      <c r="CEZ238" s="13"/>
      <c r="CFA238" s="13"/>
      <c r="CFB238" s="13"/>
      <c r="CFC238" s="13"/>
      <c r="CFD238" s="13"/>
      <c r="CFE238" s="13"/>
      <c r="CFF238" s="13"/>
      <c r="CFG238" s="13"/>
      <c r="CFH238" s="13"/>
      <c r="CFI238" s="13"/>
      <c r="CFJ238" s="13"/>
      <c r="CFK238" s="13"/>
      <c r="CFL238" s="13"/>
      <c r="CFM238" s="13"/>
      <c r="CFN238" s="13"/>
      <c r="CFO238" s="13"/>
      <c r="CFP238" s="13"/>
      <c r="CFQ238" s="13"/>
      <c r="CFR238" s="13"/>
      <c r="CFS238" s="13"/>
      <c r="CFT238" s="13"/>
      <c r="CFU238" s="13"/>
      <c r="CFV238" s="13"/>
      <c r="CFW238" s="13"/>
      <c r="CFX238" s="13"/>
      <c r="CFY238" s="13"/>
      <c r="CFZ238" s="13"/>
      <c r="CGA238" s="13"/>
      <c r="CGB238" s="13"/>
      <c r="CGC238" s="13"/>
      <c r="CGD238" s="13"/>
      <c r="CGE238" s="13"/>
      <c r="CGF238" s="13"/>
      <c r="CGG238" s="13"/>
      <c r="CGH238" s="13"/>
      <c r="CGI238" s="13"/>
      <c r="CGJ238" s="13"/>
      <c r="CGK238" s="13"/>
      <c r="CGL238" s="13"/>
      <c r="CGM238" s="13"/>
      <c r="CGN238" s="13"/>
      <c r="CGO238" s="13"/>
      <c r="CGP238" s="13"/>
      <c r="CGQ238" s="13"/>
      <c r="CGR238" s="13"/>
      <c r="CGS238" s="13"/>
      <c r="CGT238" s="13"/>
      <c r="CGU238" s="13"/>
      <c r="CGV238" s="13"/>
      <c r="CGW238" s="13"/>
      <c r="CGX238" s="13"/>
      <c r="CGY238" s="13"/>
      <c r="CGZ238" s="13"/>
      <c r="CHA238" s="13"/>
      <c r="CHB238" s="13"/>
      <c r="CHC238" s="13"/>
      <c r="CHD238" s="13"/>
      <c r="CHE238" s="13"/>
      <c r="CHF238" s="13"/>
      <c r="CHG238" s="13"/>
      <c r="CHH238" s="13"/>
      <c r="CHI238" s="13"/>
      <c r="CHJ238" s="13"/>
      <c r="CHK238" s="13"/>
      <c r="CHL238" s="13"/>
      <c r="CHM238" s="13"/>
      <c r="CHN238" s="13"/>
      <c r="CHO238" s="13"/>
      <c r="CHP238" s="13"/>
      <c r="CHQ238" s="13"/>
      <c r="CHR238" s="13"/>
      <c r="CHS238" s="13"/>
      <c r="CHT238" s="13"/>
      <c r="CHU238" s="13"/>
      <c r="CHV238" s="13"/>
      <c r="CHW238" s="13"/>
      <c r="CHX238" s="13"/>
      <c r="CHY238" s="13"/>
      <c r="CHZ238" s="13"/>
      <c r="CIA238" s="13"/>
      <c r="CIB238" s="13"/>
      <c r="CIC238" s="13"/>
      <c r="CID238" s="13"/>
      <c r="CIE238" s="13"/>
      <c r="CIF238" s="13"/>
      <c r="CIG238" s="13"/>
      <c r="CIH238" s="13"/>
      <c r="CII238" s="13"/>
      <c r="CIJ238" s="13"/>
      <c r="CIK238" s="13"/>
      <c r="CIL238" s="13"/>
      <c r="CIM238" s="13"/>
      <c r="CIN238" s="13"/>
      <c r="CIO238" s="13"/>
      <c r="CIP238" s="13"/>
      <c r="CIQ238" s="13"/>
      <c r="CIR238" s="13"/>
      <c r="CIS238" s="13"/>
      <c r="CIT238" s="13"/>
      <c r="CIU238" s="13"/>
      <c r="CIV238" s="13"/>
      <c r="CIW238" s="13"/>
      <c r="CIX238" s="13"/>
      <c r="CIY238" s="13"/>
      <c r="CIZ238" s="13"/>
      <c r="CJA238" s="13"/>
      <c r="CJB238" s="13"/>
      <c r="CJC238" s="13"/>
      <c r="CJD238" s="13"/>
      <c r="CJE238" s="13"/>
      <c r="CJF238" s="13"/>
      <c r="CJG238" s="13"/>
      <c r="CJH238" s="13"/>
      <c r="CJI238" s="13"/>
      <c r="CJJ238" s="13"/>
      <c r="CJK238" s="13"/>
      <c r="CJL238" s="13"/>
      <c r="CJM238" s="13"/>
      <c r="CJN238" s="13"/>
      <c r="CJO238" s="13"/>
      <c r="CJP238" s="13"/>
      <c r="CJQ238" s="13"/>
      <c r="CJR238" s="13"/>
      <c r="CJS238" s="13"/>
      <c r="CJT238" s="13"/>
      <c r="CJU238" s="13"/>
      <c r="CJV238" s="13"/>
      <c r="CJW238" s="13"/>
      <c r="CJX238" s="13"/>
      <c r="CJY238" s="13"/>
      <c r="CJZ238" s="13"/>
      <c r="CKA238" s="13"/>
      <c r="CKB238" s="13"/>
      <c r="CKC238" s="13"/>
      <c r="CKD238" s="13"/>
      <c r="CKE238" s="13"/>
      <c r="CKF238" s="13"/>
      <c r="CKG238" s="13"/>
      <c r="CKH238" s="13"/>
      <c r="CKI238" s="13"/>
      <c r="CKJ238" s="13"/>
      <c r="CKK238" s="13"/>
      <c r="CKL238" s="13"/>
      <c r="CKM238" s="13"/>
      <c r="CKN238" s="13"/>
      <c r="CKO238" s="13"/>
      <c r="CKP238" s="13"/>
      <c r="CKQ238" s="13"/>
      <c r="CKR238" s="13"/>
      <c r="CKS238" s="13"/>
      <c r="CKT238" s="13"/>
      <c r="CKU238" s="13"/>
      <c r="CKV238" s="13"/>
      <c r="CKW238" s="13"/>
      <c r="CKX238" s="13"/>
      <c r="CKY238" s="13"/>
      <c r="CKZ238" s="13"/>
      <c r="CLA238" s="13"/>
      <c r="CLB238" s="13"/>
      <c r="CLC238" s="13"/>
      <c r="CLD238" s="13"/>
      <c r="CLE238" s="13"/>
      <c r="CLF238" s="13"/>
      <c r="CLG238" s="13"/>
      <c r="CLH238" s="13"/>
      <c r="CLI238" s="13"/>
      <c r="CLJ238" s="13"/>
      <c r="CLK238" s="13"/>
      <c r="CLL238" s="13"/>
      <c r="CLM238" s="13"/>
      <c r="CLN238" s="13"/>
      <c r="CLO238" s="13"/>
      <c r="CLP238" s="13"/>
      <c r="CLQ238" s="13"/>
      <c r="CLR238" s="13"/>
      <c r="CLS238" s="13"/>
      <c r="CLT238" s="13"/>
      <c r="CLU238" s="13"/>
      <c r="CLV238" s="13"/>
      <c r="CLW238" s="13"/>
      <c r="CLX238" s="13"/>
      <c r="CLY238" s="13"/>
      <c r="CLZ238" s="13"/>
      <c r="CMA238" s="13"/>
      <c r="CMB238" s="13"/>
      <c r="CMC238" s="13"/>
      <c r="CMD238" s="13"/>
      <c r="CME238" s="13"/>
      <c r="CMF238" s="13"/>
      <c r="CMG238" s="13"/>
      <c r="CMH238" s="13"/>
      <c r="CMI238" s="13"/>
      <c r="CMJ238" s="13"/>
      <c r="CMK238" s="13"/>
      <c r="CML238" s="13"/>
      <c r="CMM238" s="13"/>
      <c r="CMN238" s="13"/>
      <c r="CMO238" s="13"/>
      <c r="CMP238" s="13"/>
      <c r="CMQ238" s="13"/>
      <c r="CMR238" s="13"/>
      <c r="CMS238" s="13"/>
      <c r="CMT238" s="13"/>
      <c r="CMU238" s="13"/>
      <c r="CMV238" s="13"/>
      <c r="CMW238" s="13"/>
      <c r="CMX238" s="13"/>
      <c r="CMY238" s="13"/>
      <c r="CMZ238" s="13"/>
      <c r="CNA238" s="13"/>
      <c r="CNB238" s="13"/>
      <c r="CNC238" s="13"/>
      <c r="CND238" s="13"/>
      <c r="CNE238" s="13"/>
      <c r="CNF238" s="13"/>
      <c r="CNG238" s="13"/>
      <c r="CNH238" s="13"/>
      <c r="CNI238" s="13"/>
      <c r="CNJ238" s="13"/>
      <c r="CNK238" s="13"/>
      <c r="CNL238" s="13"/>
      <c r="CNM238" s="13"/>
      <c r="CNN238" s="13"/>
      <c r="CNO238" s="13"/>
      <c r="CNP238" s="13"/>
      <c r="CNQ238" s="13"/>
      <c r="CNR238" s="13"/>
      <c r="CNS238" s="13"/>
      <c r="CNT238" s="13"/>
      <c r="CNU238" s="13"/>
      <c r="CNV238" s="13"/>
      <c r="CNW238" s="13"/>
      <c r="CNX238" s="13"/>
      <c r="CNY238" s="13"/>
      <c r="CNZ238" s="13"/>
      <c r="COA238" s="13"/>
      <c r="COB238" s="13"/>
      <c r="COC238" s="13"/>
      <c r="COD238" s="13"/>
      <c r="COE238" s="13"/>
      <c r="COF238" s="13"/>
      <c r="COG238" s="13"/>
      <c r="COH238" s="13"/>
      <c r="COI238" s="13"/>
      <c r="COJ238" s="13"/>
      <c r="COK238" s="13"/>
      <c r="COL238" s="13"/>
      <c r="COM238" s="13"/>
      <c r="CON238" s="13"/>
      <c r="COO238" s="13"/>
      <c r="COP238" s="13"/>
      <c r="COQ238" s="13"/>
      <c r="COR238" s="13"/>
      <c r="COS238" s="13"/>
      <c r="COT238" s="13"/>
      <c r="COU238" s="13"/>
      <c r="COV238" s="13"/>
      <c r="COW238" s="13"/>
      <c r="COX238" s="13"/>
      <c r="COY238" s="13"/>
      <c r="COZ238" s="13"/>
      <c r="CPA238" s="13"/>
      <c r="CPB238" s="13"/>
      <c r="CPC238" s="13"/>
      <c r="CPD238" s="13"/>
      <c r="CPE238" s="13"/>
      <c r="CPF238" s="13"/>
      <c r="CPG238" s="13"/>
      <c r="CPH238" s="13"/>
      <c r="CPI238" s="13"/>
      <c r="CPJ238" s="13"/>
      <c r="CPK238" s="13"/>
      <c r="CPL238" s="13"/>
      <c r="CPM238" s="13"/>
      <c r="CPN238" s="13"/>
      <c r="CPO238" s="13"/>
      <c r="CPP238" s="13"/>
      <c r="CPQ238" s="13"/>
      <c r="CPR238" s="13"/>
      <c r="CPS238" s="13"/>
      <c r="CPT238" s="13"/>
      <c r="CPU238" s="13"/>
      <c r="CPV238" s="13"/>
      <c r="CPW238" s="13"/>
      <c r="CPX238" s="13"/>
      <c r="CPY238" s="13"/>
      <c r="CPZ238" s="13"/>
      <c r="CQA238" s="13"/>
      <c r="CQB238" s="13"/>
      <c r="CQC238" s="13"/>
      <c r="CQD238" s="13"/>
      <c r="CQE238" s="13"/>
      <c r="CQF238" s="13"/>
      <c r="CQG238" s="13"/>
      <c r="CQH238" s="13"/>
      <c r="CQI238" s="13"/>
      <c r="CQJ238" s="13"/>
      <c r="CQK238" s="13"/>
      <c r="CQL238" s="13"/>
      <c r="CQM238" s="13"/>
      <c r="CQN238" s="13"/>
      <c r="CQO238" s="13"/>
      <c r="CQP238" s="13"/>
      <c r="CQQ238" s="13"/>
      <c r="CQR238" s="13"/>
      <c r="CQS238" s="13"/>
      <c r="CQT238" s="13"/>
      <c r="CQU238" s="13"/>
      <c r="CQV238" s="13"/>
      <c r="CQW238" s="13"/>
      <c r="CQX238" s="13"/>
      <c r="CQY238" s="13"/>
      <c r="CQZ238" s="13"/>
      <c r="CRA238" s="13"/>
      <c r="CRB238" s="13"/>
      <c r="CRC238" s="13"/>
      <c r="CRD238" s="13"/>
      <c r="CRE238" s="13"/>
      <c r="CRF238" s="13"/>
      <c r="CRG238" s="13"/>
      <c r="CRH238" s="13"/>
      <c r="CRI238" s="13"/>
      <c r="CRJ238" s="13"/>
      <c r="CRK238" s="13"/>
      <c r="CRL238" s="13"/>
      <c r="CRM238" s="13"/>
      <c r="CRN238" s="13"/>
      <c r="CRO238" s="13"/>
      <c r="CRP238" s="13"/>
      <c r="CRQ238" s="13"/>
      <c r="CRR238" s="13"/>
      <c r="CRS238" s="13"/>
      <c r="CRT238" s="13"/>
      <c r="CRU238" s="13"/>
      <c r="CRV238" s="13"/>
      <c r="CRW238" s="13"/>
      <c r="CRX238" s="13"/>
      <c r="CRY238" s="13"/>
      <c r="CRZ238" s="13"/>
      <c r="CSA238" s="13"/>
      <c r="CSB238" s="13"/>
      <c r="CSC238" s="13"/>
      <c r="CSD238" s="13"/>
      <c r="CSE238" s="13"/>
      <c r="CSF238" s="13"/>
      <c r="CSG238" s="13"/>
      <c r="CSH238" s="13"/>
      <c r="CSI238" s="13"/>
      <c r="CSJ238" s="13"/>
      <c r="CSK238" s="13"/>
      <c r="CSL238" s="13"/>
      <c r="CSM238" s="13"/>
      <c r="CSN238" s="13"/>
      <c r="CSO238" s="13"/>
      <c r="CSP238" s="13"/>
      <c r="CSQ238" s="13"/>
      <c r="CSR238" s="13"/>
      <c r="CSS238" s="13"/>
      <c r="CST238" s="13"/>
      <c r="CSU238" s="13"/>
      <c r="CSV238" s="13"/>
      <c r="CSW238" s="13"/>
      <c r="CSX238" s="13"/>
      <c r="CSY238" s="13"/>
      <c r="CSZ238" s="13"/>
      <c r="CTA238" s="13"/>
      <c r="CTB238" s="13"/>
      <c r="CTC238" s="13"/>
      <c r="CTD238" s="13"/>
      <c r="CTE238" s="13"/>
      <c r="CTF238" s="13"/>
      <c r="CTG238" s="13"/>
      <c r="CTH238" s="13"/>
      <c r="CTI238" s="13"/>
      <c r="CTJ238" s="13"/>
      <c r="CTK238" s="13"/>
      <c r="CTL238" s="13"/>
      <c r="CTM238" s="13"/>
      <c r="CTN238" s="13"/>
      <c r="CTO238" s="13"/>
      <c r="CTP238" s="13"/>
      <c r="CTQ238" s="13"/>
      <c r="CTR238" s="13"/>
      <c r="CTS238" s="13"/>
      <c r="CTT238" s="13"/>
      <c r="CTU238" s="13"/>
      <c r="CTV238" s="13"/>
      <c r="CTW238" s="13"/>
      <c r="CTX238" s="13"/>
      <c r="CTY238" s="13"/>
      <c r="CTZ238" s="13"/>
      <c r="CUA238" s="13"/>
      <c r="CUB238" s="13"/>
      <c r="CUC238" s="13"/>
      <c r="CUD238" s="13"/>
      <c r="CUE238" s="13"/>
      <c r="CUF238" s="13"/>
      <c r="CUG238" s="13"/>
      <c r="CUH238" s="13"/>
      <c r="CUI238" s="13"/>
      <c r="CUJ238" s="13"/>
      <c r="CUK238" s="13"/>
      <c r="CUL238" s="13"/>
      <c r="CUM238" s="13"/>
      <c r="CUN238" s="13"/>
      <c r="CUO238" s="13"/>
      <c r="CUP238" s="13"/>
      <c r="CUQ238" s="13"/>
      <c r="CUR238" s="13"/>
      <c r="CUS238" s="13"/>
      <c r="CUT238" s="13"/>
      <c r="CUU238" s="13"/>
      <c r="CUV238" s="13"/>
      <c r="CUW238" s="13"/>
      <c r="CUX238" s="13"/>
      <c r="CUY238" s="13"/>
      <c r="CUZ238" s="13"/>
      <c r="CVA238" s="13"/>
      <c r="CVB238" s="13"/>
      <c r="CVC238" s="13"/>
      <c r="CVD238" s="13"/>
      <c r="CVE238" s="13"/>
      <c r="CVF238" s="13"/>
      <c r="CVG238" s="13"/>
      <c r="CVH238" s="13"/>
      <c r="CVI238" s="13"/>
      <c r="CVJ238" s="13"/>
      <c r="CVK238" s="13"/>
      <c r="CVL238" s="13"/>
      <c r="CVM238" s="13"/>
      <c r="CVN238" s="13"/>
      <c r="CVO238" s="13"/>
      <c r="CVP238" s="13"/>
      <c r="CVQ238" s="13"/>
      <c r="CVR238" s="13"/>
      <c r="CVS238" s="13"/>
      <c r="CVT238" s="13"/>
      <c r="CVU238" s="13"/>
      <c r="CVV238" s="13"/>
      <c r="CVW238" s="13"/>
      <c r="CVX238" s="13"/>
      <c r="CVY238" s="13"/>
      <c r="CVZ238" s="13"/>
      <c r="CWA238" s="13"/>
      <c r="CWB238" s="13"/>
      <c r="CWC238" s="13"/>
      <c r="CWD238" s="13"/>
      <c r="CWE238" s="13"/>
      <c r="CWF238" s="13"/>
      <c r="CWG238" s="13"/>
      <c r="CWH238" s="13"/>
      <c r="CWI238" s="13"/>
      <c r="CWJ238" s="13"/>
      <c r="CWK238" s="13"/>
      <c r="CWL238" s="13"/>
      <c r="CWM238" s="13"/>
      <c r="CWN238" s="13"/>
      <c r="CWO238" s="13"/>
      <c r="CWP238" s="13"/>
      <c r="CWQ238" s="13"/>
      <c r="CWR238" s="13"/>
      <c r="CWS238" s="13"/>
      <c r="CWT238" s="13"/>
      <c r="CWU238" s="13"/>
      <c r="CWV238" s="13"/>
      <c r="CWW238" s="13"/>
      <c r="CWX238" s="13"/>
      <c r="CWY238" s="13"/>
      <c r="CWZ238" s="13"/>
      <c r="CXA238" s="13"/>
      <c r="CXB238" s="13"/>
      <c r="CXC238" s="13"/>
      <c r="CXD238" s="13"/>
      <c r="CXE238" s="13"/>
      <c r="CXF238" s="13"/>
      <c r="CXG238" s="13"/>
      <c r="CXH238" s="13"/>
      <c r="CXI238" s="13"/>
      <c r="CXJ238" s="13"/>
      <c r="CXK238" s="13"/>
      <c r="CXL238" s="13"/>
      <c r="CXM238" s="13"/>
      <c r="CXN238" s="13"/>
      <c r="CXO238" s="13"/>
      <c r="CXP238" s="13"/>
      <c r="CXQ238" s="13"/>
      <c r="CXR238" s="13"/>
      <c r="CXS238" s="13"/>
      <c r="CXT238" s="13"/>
      <c r="CXU238" s="13"/>
      <c r="CXV238" s="13"/>
      <c r="CXW238" s="13"/>
      <c r="CXX238" s="13"/>
      <c r="CXY238" s="13"/>
      <c r="CXZ238" s="13"/>
      <c r="CYA238" s="13"/>
      <c r="CYB238" s="13"/>
      <c r="CYC238" s="13"/>
      <c r="CYD238" s="13"/>
      <c r="CYE238" s="13"/>
      <c r="CYF238" s="13"/>
      <c r="CYG238" s="13"/>
      <c r="CYH238" s="13"/>
      <c r="CYI238" s="13"/>
      <c r="CYJ238" s="13"/>
      <c r="CYK238" s="13"/>
      <c r="CYL238" s="13"/>
      <c r="CYM238" s="13"/>
      <c r="CYN238" s="13"/>
      <c r="CYO238" s="13"/>
      <c r="CYP238" s="13"/>
      <c r="CYQ238" s="13"/>
      <c r="CYR238" s="13"/>
      <c r="CYS238" s="13"/>
      <c r="CYT238" s="13"/>
      <c r="CYU238" s="13"/>
      <c r="CYV238" s="13"/>
      <c r="CYW238" s="13"/>
      <c r="CYX238" s="13"/>
      <c r="CYY238" s="13"/>
      <c r="CYZ238" s="13"/>
      <c r="CZA238" s="13"/>
      <c r="CZB238" s="13"/>
      <c r="CZC238" s="13"/>
      <c r="CZD238" s="13"/>
      <c r="CZE238" s="13"/>
      <c r="CZF238" s="13"/>
      <c r="CZG238" s="13"/>
      <c r="CZH238" s="13"/>
      <c r="CZI238" s="13"/>
      <c r="CZJ238" s="13"/>
      <c r="CZK238" s="13"/>
      <c r="CZL238" s="13"/>
      <c r="CZM238" s="13"/>
      <c r="CZN238" s="13"/>
      <c r="CZO238" s="13"/>
      <c r="CZP238" s="13"/>
      <c r="CZQ238" s="13"/>
      <c r="CZR238" s="13"/>
      <c r="CZS238" s="13"/>
      <c r="CZT238" s="13"/>
      <c r="CZU238" s="13"/>
      <c r="CZV238" s="13"/>
      <c r="CZW238" s="13"/>
      <c r="CZX238" s="13"/>
      <c r="CZY238" s="13"/>
      <c r="CZZ238" s="13"/>
      <c r="DAA238" s="13"/>
      <c r="DAB238" s="13"/>
      <c r="DAC238" s="13"/>
      <c r="DAD238" s="13"/>
      <c r="DAE238" s="13"/>
      <c r="DAF238" s="13"/>
      <c r="DAG238" s="13"/>
      <c r="DAH238" s="13"/>
      <c r="DAI238" s="13"/>
      <c r="DAJ238" s="13"/>
      <c r="DAK238" s="13"/>
      <c r="DAL238" s="13"/>
      <c r="DAM238" s="13"/>
      <c r="DAN238" s="13"/>
      <c r="DAO238" s="13"/>
      <c r="DAP238" s="13"/>
      <c r="DAQ238" s="13"/>
      <c r="DAR238" s="13"/>
      <c r="DAS238" s="13"/>
      <c r="DAT238" s="13"/>
      <c r="DAU238" s="13"/>
      <c r="DAV238" s="13"/>
      <c r="DAW238" s="13"/>
      <c r="DAX238" s="13"/>
      <c r="DAY238" s="13"/>
      <c r="DAZ238" s="13"/>
      <c r="DBA238" s="13"/>
      <c r="DBB238" s="13"/>
      <c r="DBC238" s="13"/>
      <c r="DBD238" s="13"/>
      <c r="DBE238" s="13"/>
      <c r="DBF238" s="13"/>
      <c r="DBG238" s="13"/>
      <c r="DBH238" s="13"/>
      <c r="DBI238" s="13"/>
      <c r="DBJ238" s="13"/>
      <c r="DBK238" s="13"/>
      <c r="DBL238" s="13"/>
      <c r="DBM238" s="13"/>
      <c r="DBN238" s="13"/>
      <c r="DBO238" s="13"/>
      <c r="DBP238" s="13"/>
      <c r="DBQ238" s="13"/>
      <c r="DBR238" s="13"/>
      <c r="DBS238" s="13"/>
      <c r="DBT238" s="13"/>
      <c r="DBU238" s="13"/>
      <c r="DBV238" s="13"/>
      <c r="DBW238" s="13"/>
      <c r="DBX238" s="13"/>
      <c r="DBY238" s="13"/>
      <c r="DBZ238" s="13"/>
      <c r="DCA238" s="13"/>
      <c r="DCB238" s="13"/>
      <c r="DCC238" s="13"/>
      <c r="DCD238" s="13"/>
      <c r="DCE238" s="13"/>
      <c r="DCF238" s="13"/>
      <c r="DCG238" s="13"/>
      <c r="DCH238" s="13"/>
      <c r="DCI238" s="13"/>
      <c r="DCJ238" s="13"/>
      <c r="DCK238" s="13"/>
      <c r="DCL238" s="13"/>
      <c r="DCM238" s="13"/>
      <c r="DCN238" s="13"/>
      <c r="DCO238" s="13"/>
      <c r="DCP238" s="13"/>
      <c r="DCQ238" s="13"/>
      <c r="DCR238" s="13"/>
      <c r="DCS238" s="13"/>
      <c r="DCT238" s="13"/>
      <c r="DCU238" s="13"/>
      <c r="DCV238" s="13"/>
      <c r="DCW238" s="13"/>
      <c r="DCX238" s="13"/>
      <c r="DCY238" s="13"/>
      <c r="DCZ238" s="13"/>
      <c r="DDA238" s="13"/>
      <c r="DDB238" s="13"/>
      <c r="DDC238" s="13"/>
      <c r="DDD238" s="13"/>
      <c r="DDE238" s="13"/>
      <c r="DDF238" s="13"/>
      <c r="DDG238" s="13"/>
      <c r="DDH238" s="13"/>
      <c r="DDI238" s="13"/>
      <c r="DDJ238" s="13"/>
      <c r="DDK238" s="13"/>
      <c r="DDL238" s="13"/>
      <c r="DDM238" s="13"/>
      <c r="DDN238" s="13"/>
      <c r="DDO238" s="13"/>
      <c r="DDP238" s="13"/>
      <c r="DDQ238" s="13"/>
      <c r="DDR238" s="13"/>
      <c r="DDS238" s="13"/>
      <c r="DDT238" s="13"/>
      <c r="DDU238" s="13"/>
      <c r="DDV238" s="13"/>
      <c r="DDW238" s="13"/>
      <c r="DDX238" s="13"/>
      <c r="DDY238" s="13"/>
      <c r="DDZ238" s="13"/>
      <c r="DEA238" s="13"/>
      <c r="DEB238" s="13"/>
      <c r="DEC238" s="13"/>
      <c r="DED238" s="13"/>
      <c r="DEE238" s="13"/>
      <c r="DEF238" s="13"/>
      <c r="DEG238" s="13"/>
      <c r="DEH238" s="13"/>
      <c r="DEI238" s="13"/>
      <c r="DEJ238" s="13"/>
      <c r="DEK238" s="13"/>
      <c r="DEL238" s="13"/>
      <c r="DEM238" s="13"/>
      <c r="DEN238" s="13"/>
      <c r="DEO238" s="13"/>
      <c r="DEP238" s="13"/>
      <c r="DEQ238" s="13"/>
      <c r="DER238" s="13"/>
      <c r="DES238" s="13"/>
      <c r="DET238" s="13"/>
      <c r="DEU238" s="13"/>
      <c r="DEV238" s="13"/>
      <c r="DEW238" s="13"/>
      <c r="DEX238" s="13"/>
      <c r="DEY238" s="13"/>
      <c r="DEZ238" s="13"/>
      <c r="DFA238" s="13"/>
      <c r="DFB238" s="13"/>
      <c r="DFC238" s="13"/>
      <c r="DFD238" s="13"/>
      <c r="DFE238" s="13"/>
      <c r="DFF238" s="13"/>
      <c r="DFG238" s="13"/>
      <c r="DFH238" s="13"/>
      <c r="DFI238" s="13"/>
      <c r="DFJ238" s="13"/>
      <c r="DFK238" s="13"/>
      <c r="DFL238" s="13"/>
      <c r="DFM238" s="13"/>
      <c r="DFN238" s="13"/>
      <c r="DFO238" s="13"/>
      <c r="DFP238" s="13"/>
      <c r="DFQ238" s="13"/>
      <c r="DFR238" s="13"/>
      <c r="DFS238" s="13"/>
      <c r="DFT238" s="13"/>
      <c r="DFU238" s="13"/>
      <c r="DFV238" s="13"/>
      <c r="DFW238" s="13"/>
      <c r="DFX238" s="13"/>
      <c r="DFY238" s="13"/>
      <c r="DFZ238" s="13"/>
      <c r="DGA238" s="13"/>
      <c r="DGB238" s="13"/>
      <c r="DGC238" s="13"/>
      <c r="DGD238" s="13"/>
      <c r="DGE238" s="13"/>
      <c r="DGF238" s="13"/>
      <c r="DGG238" s="13"/>
      <c r="DGH238" s="13"/>
      <c r="DGI238" s="13"/>
      <c r="DGJ238" s="13"/>
      <c r="DGK238" s="13"/>
      <c r="DGL238" s="13"/>
      <c r="DGM238" s="13"/>
      <c r="DGN238" s="13"/>
      <c r="DGO238" s="13"/>
      <c r="DGP238" s="13"/>
      <c r="DGQ238" s="13"/>
      <c r="DGR238" s="13"/>
      <c r="DGS238" s="13"/>
      <c r="DGT238" s="13"/>
      <c r="DGU238" s="13"/>
      <c r="DGV238" s="13"/>
      <c r="DGW238" s="13"/>
      <c r="DGX238" s="13"/>
      <c r="DGY238" s="13"/>
      <c r="DGZ238" s="13"/>
      <c r="DHA238" s="13"/>
      <c r="DHB238" s="13"/>
      <c r="DHC238" s="13"/>
      <c r="DHD238" s="13"/>
      <c r="DHE238" s="13"/>
      <c r="DHF238" s="13"/>
      <c r="DHG238" s="13"/>
      <c r="DHH238" s="13"/>
      <c r="DHI238" s="13"/>
      <c r="DHJ238" s="13"/>
      <c r="DHK238" s="13"/>
      <c r="DHL238" s="13"/>
      <c r="DHM238" s="13"/>
      <c r="DHN238" s="13"/>
      <c r="DHO238" s="13"/>
      <c r="DHP238" s="13"/>
      <c r="DHQ238" s="13"/>
      <c r="DHR238" s="13"/>
      <c r="DHS238" s="13"/>
      <c r="DHT238" s="13"/>
      <c r="DHU238" s="13"/>
      <c r="DHV238" s="13"/>
      <c r="DHW238" s="13"/>
      <c r="DHX238" s="13"/>
      <c r="DHY238" s="13"/>
      <c r="DHZ238" s="13"/>
      <c r="DIA238" s="13"/>
      <c r="DIB238" s="13"/>
      <c r="DIC238" s="13"/>
      <c r="DID238" s="13"/>
      <c r="DIE238" s="13"/>
      <c r="DIF238" s="13"/>
      <c r="DIG238" s="13"/>
      <c r="DIH238" s="13"/>
      <c r="DII238" s="13"/>
      <c r="DIJ238" s="13"/>
      <c r="DIK238" s="13"/>
      <c r="DIL238" s="13"/>
      <c r="DIM238" s="13"/>
      <c r="DIN238" s="13"/>
      <c r="DIO238" s="13"/>
      <c r="DIP238" s="13"/>
      <c r="DIQ238" s="13"/>
      <c r="DIR238" s="13"/>
      <c r="DIS238" s="13"/>
      <c r="DIT238" s="13"/>
      <c r="DIU238" s="13"/>
      <c r="DIV238" s="13"/>
      <c r="DIW238" s="13"/>
      <c r="DIX238" s="13"/>
      <c r="DIY238" s="13"/>
      <c r="DIZ238" s="13"/>
      <c r="DJA238" s="13"/>
      <c r="DJB238" s="13"/>
      <c r="DJC238" s="13"/>
      <c r="DJD238" s="13"/>
      <c r="DJE238" s="13"/>
      <c r="DJF238" s="13"/>
      <c r="DJG238" s="13"/>
      <c r="DJH238" s="13"/>
      <c r="DJI238" s="13"/>
      <c r="DJJ238" s="13"/>
      <c r="DJK238" s="13"/>
      <c r="DJL238" s="13"/>
      <c r="DJM238" s="13"/>
      <c r="DJN238" s="13"/>
      <c r="DJO238" s="13"/>
      <c r="DJP238" s="13"/>
      <c r="DJQ238" s="13"/>
      <c r="DJR238" s="13"/>
      <c r="DJS238" s="13"/>
      <c r="DJT238" s="13"/>
      <c r="DJU238" s="13"/>
      <c r="DJV238" s="13"/>
      <c r="DJW238" s="13"/>
      <c r="DJX238" s="13"/>
      <c r="DJY238" s="13"/>
      <c r="DJZ238" s="13"/>
      <c r="DKA238" s="13"/>
      <c r="DKB238" s="13"/>
      <c r="DKC238" s="13"/>
      <c r="DKD238" s="13"/>
      <c r="DKE238" s="13"/>
      <c r="DKF238" s="13"/>
      <c r="DKG238" s="13"/>
      <c r="DKH238" s="13"/>
      <c r="DKI238" s="13"/>
      <c r="DKJ238" s="13"/>
      <c r="DKK238" s="13"/>
      <c r="DKL238" s="13"/>
      <c r="DKM238" s="13"/>
      <c r="DKN238" s="13"/>
      <c r="DKO238" s="13"/>
      <c r="DKP238" s="13"/>
      <c r="DKQ238" s="13"/>
      <c r="DKR238" s="13"/>
      <c r="DKS238" s="13"/>
      <c r="DKT238" s="13"/>
      <c r="DKU238" s="13"/>
      <c r="DKV238" s="13"/>
      <c r="DKW238" s="13"/>
      <c r="DKX238" s="13"/>
      <c r="DKY238" s="13"/>
      <c r="DKZ238" s="13"/>
      <c r="DLA238" s="13"/>
      <c r="DLB238" s="13"/>
      <c r="DLC238" s="13"/>
      <c r="DLD238" s="13"/>
      <c r="DLE238" s="13"/>
      <c r="DLF238" s="13"/>
      <c r="DLG238" s="13"/>
      <c r="DLH238" s="13"/>
      <c r="DLI238" s="13"/>
      <c r="DLJ238" s="13"/>
      <c r="DLK238" s="13"/>
      <c r="DLL238" s="13"/>
      <c r="DLM238" s="13"/>
      <c r="DLN238" s="13"/>
      <c r="DLO238" s="13"/>
      <c r="DLP238" s="13"/>
      <c r="DLQ238" s="13"/>
      <c r="DLR238" s="13"/>
      <c r="DLS238" s="13"/>
      <c r="DLT238" s="13"/>
      <c r="DLU238" s="13"/>
      <c r="DLV238" s="13"/>
      <c r="DLW238" s="13"/>
      <c r="DLX238" s="13"/>
      <c r="DLY238" s="13"/>
      <c r="DLZ238" s="13"/>
      <c r="DMA238" s="13"/>
      <c r="DMB238" s="13"/>
      <c r="DMC238" s="13"/>
      <c r="DMD238" s="13"/>
      <c r="DME238" s="13"/>
      <c r="DMF238" s="13"/>
      <c r="DMG238" s="13"/>
      <c r="DMH238" s="13"/>
      <c r="DMI238" s="13"/>
      <c r="DMJ238" s="13"/>
      <c r="DMK238" s="13"/>
      <c r="DML238" s="13"/>
      <c r="DMM238" s="13"/>
      <c r="DMN238" s="13"/>
      <c r="DMO238" s="13"/>
      <c r="DMP238" s="13"/>
      <c r="DMQ238" s="13"/>
      <c r="DMR238" s="13"/>
      <c r="DMS238" s="13"/>
      <c r="DMT238" s="13"/>
      <c r="DMU238" s="13"/>
      <c r="DMV238" s="13"/>
      <c r="DMW238" s="13"/>
      <c r="DMX238" s="13"/>
      <c r="DMY238" s="13"/>
      <c r="DMZ238" s="13"/>
      <c r="DNA238" s="13"/>
      <c r="DNB238" s="13"/>
      <c r="DNC238" s="13"/>
      <c r="DND238" s="13"/>
      <c r="DNE238" s="13"/>
      <c r="DNF238" s="13"/>
      <c r="DNG238" s="13"/>
      <c r="DNH238" s="13"/>
      <c r="DNI238" s="13"/>
      <c r="DNJ238" s="13"/>
      <c r="DNK238" s="13"/>
      <c r="DNL238" s="13"/>
      <c r="DNM238" s="13"/>
      <c r="DNN238" s="13"/>
      <c r="DNO238" s="13"/>
      <c r="DNP238" s="13"/>
      <c r="DNQ238" s="13"/>
      <c r="DNR238" s="13"/>
      <c r="DNS238" s="13"/>
      <c r="DNT238" s="13"/>
      <c r="DNU238" s="13"/>
      <c r="DNV238" s="13"/>
      <c r="DNW238" s="13"/>
      <c r="DNX238" s="13"/>
      <c r="DNY238" s="13"/>
      <c r="DNZ238" s="13"/>
      <c r="DOA238" s="13"/>
      <c r="DOB238" s="13"/>
      <c r="DOC238" s="13"/>
      <c r="DOD238" s="13"/>
      <c r="DOE238" s="13"/>
      <c r="DOF238" s="13"/>
      <c r="DOG238" s="13"/>
      <c r="DOH238" s="13"/>
      <c r="DOI238" s="13"/>
      <c r="DOJ238" s="13"/>
      <c r="DOK238" s="13"/>
      <c r="DOL238" s="13"/>
      <c r="DOM238" s="13"/>
      <c r="DON238" s="13"/>
      <c r="DOO238" s="13"/>
      <c r="DOP238" s="13"/>
      <c r="DOQ238" s="13"/>
      <c r="DOR238" s="13"/>
      <c r="DOS238" s="13"/>
      <c r="DOT238" s="13"/>
      <c r="DOU238" s="13"/>
      <c r="DOV238" s="13"/>
      <c r="DOW238" s="13"/>
      <c r="DOX238" s="13"/>
      <c r="DOY238" s="13"/>
      <c r="DOZ238" s="13"/>
      <c r="DPA238" s="13"/>
      <c r="DPB238" s="13"/>
      <c r="DPC238" s="13"/>
      <c r="DPD238" s="13"/>
      <c r="DPE238" s="13"/>
      <c r="DPF238" s="13"/>
      <c r="DPG238" s="13"/>
      <c r="DPH238" s="13"/>
      <c r="DPI238" s="13"/>
      <c r="DPJ238" s="13"/>
      <c r="DPK238" s="13"/>
      <c r="DPL238" s="13"/>
      <c r="DPM238" s="13"/>
      <c r="DPN238" s="13"/>
      <c r="DPO238" s="13"/>
      <c r="DPP238" s="13"/>
      <c r="DPQ238" s="13"/>
      <c r="DPR238" s="13"/>
      <c r="DPS238" s="13"/>
      <c r="DPT238" s="13"/>
      <c r="DPU238" s="13"/>
      <c r="DPV238" s="13"/>
      <c r="DPW238" s="13"/>
      <c r="DPX238" s="13"/>
      <c r="DPY238" s="13"/>
      <c r="DPZ238" s="13"/>
      <c r="DQA238" s="13"/>
      <c r="DQB238" s="13"/>
      <c r="DQC238" s="13"/>
      <c r="DQD238" s="13"/>
      <c r="DQE238" s="13"/>
      <c r="DQF238" s="13"/>
      <c r="DQG238" s="13"/>
      <c r="DQH238" s="13"/>
      <c r="DQI238" s="13"/>
      <c r="DQJ238" s="13"/>
      <c r="DQK238" s="13"/>
      <c r="DQL238" s="13"/>
      <c r="DQM238" s="13"/>
      <c r="DQN238" s="13"/>
      <c r="DQO238" s="13"/>
      <c r="DQP238" s="13"/>
      <c r="DQQ238" s="13"/>
      <c r="DQR238" s="13"/>
      <c r="DQS238" s="13"/>
      <c r="DQT238" s="13"/>
      <c r="DQU238" s="13"/>
      <c r="DQV238" s="13"/>
      <c r="DQW238" s="13"/>
      <c r="DQX238" s="13"/>
      <c r="DQY238" s="13"/>
      <c r="DQZ238" s="13"/>
      <c r="DRA238" s="13"/>
      <c r="DRB238" s="13"/>
      <c r="DRC238" s="13"/>
      <c r="DRD238" s="13"/>
      <c r="DRE238" s="13"/>
      <c r="DRF238" s="13"/>
      <c r="DRG238" s="13"/>
      <c r="DRH238" s="13"/>
      <c r="DRI238" s="13"/>
      <c r="DRJ238" s="13"/>
      <c r="DRK238" s="13"/>
      <c r="DRL238" s="13"/>
      <c r="DRM238" s="13"/>
      <c r="DRN238" s="13"/>
      <c r="DRO238" s="13"/>
      <c r="DRP238" s="13"/>
      <c r="DRQ238" s="13"/>
      <c r="DRR238" s="13"/>
      <c r="DRS238" s="13"/>
      <c r="DRT238" s="13"/>
      <c r="DRU238" s="13"/>
      <c r="DRV238" s="13"/>
      <c r="DRW238" s="13"/>
      <c r="DRX238" s="13"/>
      <c r="DRY238" s="13"/>
      <c r="DRZ238" s="13"/>
      <c r="DSA238" s="13"/>
      <c r="DSB238" s="13"/>
      <c r="DSC238" s="13"/>
      <c r="DSD238" s="13"/>
      <c r="DSE238" s="13"/>
      <c r="DSF238" s="13"/>
      <c r="DSG238" s="13"/>
      <c r="DSH238" s="13"/>
      <c r="DSI238" s="13"/>
      <c r="DSJ238" s="13"/>
      <c r="DSK238" s="13"/>
      <c r="DSL238" s="13"/>
      <c r="DSM238" s="13"/>
      <c r="DSN238" s="13"/>
      <c r="DSO238" s="13"/>
      <c r="DSP238" s="13"/>
      <c r="DSQ238" s="13"/>
      <c r="DSR238" s="13"/>
      <c r="DSS238" s="13"/>
      <c r="DST238" s="13"/>
      <c r="DSU238" s="13"/>
      <c r="DSV238" s="13"/>
      <c r="DSW238" s="13"/>
      <c r="DSX238" s="13"/>
      <c r="DSY238" s="13"/>
      <c r="DSZ238" s="13"/>
      <c r="DTA238" s="13"/>
      <c r="DTB238" s="13"/>
      <c r="DTC238" s="13"/>
      <c r="DTD238" s="13"/>
      <c r="DTE238" s="13"/>
      <c r="DTF238" s="13"/>
      <c r="DTG238" s="13"/>
      <c r="DTH238" s="13"/>
      <c r="DTI238" s="13"/>
      <c r="DTJ238" s="13"/>
      <c r="DTK238" s="13"/>
      <c r="DTL238" s="13"/>
      <c r="DTM238" s="13"/>
      <c r="DTN238" s="13"/>
      <c r="DTO238" s="13"/>
      <c r="DTP238" s="13"/>
      <c r="DTQ238" s="13"/>
      <c r="DTR238" s="13"/>
      <c r="DTS238" s="13"/>
      <c r="DTT238" s="13"/>
      <c r="DTU238" s="13"/>
      <c r="DTV238" s="13"/>
      <c r="DTW238" s="13"/>
      <c r="DTX238" s="13"/>
      <c r="DTY238" s="13"/>
      <c r="DTZ238" s="13"/>
      <c r="DUA238" s="13"/>
      <c r="DUB238" s="13"/>
      <c r="DUC238" s="13"/>
      <c r="DUD238" s="13"/>
      <c r="DUE238" s="13"/>
      <c r="DUF238" s="13"/>
      <c r="DUG238" s="13"/>
      <c r="DUH238" s="13"/>
      <c r="DUI238" s="13"/>
      <c r="DUJ238" s="13"/>
      <c r="DUK238" s="13"/>
      <c r="DUL238" s="13"/>
      <c r="DUM238" s="13"/>
      <c r="DUN238" s="13"/>
      <c r="DUO238" s="13"/>
      <c r="DUP238" s="13"/>
      <c r="DUQ238" s="13"/>
      <c r="DUR238" s="13"/>
      <c r="DUS238" s="13"/>
      <c r="DUT238" s="13"/>
      <c r="DUU238" s="13"/>
      <c r="DUV238" s="13"/>
      <c r="DUW238" s="13"/>
      <c r="DUX238" s="13"/>
      <c r="DUY238" s="13"/>
      <c r="DUZ238" s="13"/>
      <c r="DVA238" s="13"/>
      <c r="DVB238" s="13"/>
      <c r="DVC238" s="13"/>
      <c r="DVD238" s="13"/>
      <c r="DVE238" s="13"/>
      <c r="DVF238" s="13"/>
      <c r="DVG238" s="13"/>
      <c r="DVH238" s="13"/>
      <c r="DVI238" s="13"/>
      <c r="DVJ238" s="13"/>
      <c r="DVK238" s="13"/>
      <c r="DVL238" s="13"/>
      <c r="DVM238" s="13"/>
      <c r="DVN238" s="13"/>
      <c r="DVO238" s="13"/>
      <c r="DVP238" s="13"/>
      <c r="DVQ238" s="13"/>
      <c r="DVR238" s="13"/>
      <c r="DVS238" s="13"/>
      <c r="DVT238" s="13"/>
      <c r="DVU238" s="13"/>
      <c r="DVV238" s="13"/>
      <c r="DVW238" s="13"/>
      <c r="DVX238" s="13"/>
      <c r="DVY238" s="13"/>
      <c r="DVZ238" s="13"/>
      <c r="DWA238" s="13"/>
      <c r="DWB238" s="13"/>
      <c r="DWC238" s="13"/>
      <c r="DWD238" s="13"/>
      <c r="DWE238" s="13"/>
      <c r="DWF238" s="13"/>
      <c r="DWG238" s="13"/>
      <c r="DWH238" s="13"/>
      <c r="DWI238" s="13"/>
      <c r="DWJ238" s="13"/>
      <c r="DWK238" s="13"/>
      <c r="DWL238" s="13"/>
      <c r="DWM238" s="13"/>
      <c r="DWN238" s="13"/>
      <c r="DWO238" s="13"/>
      <c r="DWP238" s="13"/>
      <c r="DWQ238" s="13"/>
      <c r="DWR238" s="13"/>
      <c r="DWS238" s="13"/>
      <c r="DWT238" s="13"/>
      <c r="DWU238" s="13"/>
      <c r="DWV238" s="13"/>
      <c r="DWW238" s="13"/>
      <c r="DWX238" s="13"/>
      <c r="DWY238" s="13"/>
      <c r="DWZ238" s="13"/>
      <c r="DXA238" s="13"/>
      <c r="DXB238" s="13"/>
      <c r="DXC238" s="13"/>
      <c r="DXD238" s="13"/>
      <c r="DXE238" s="13"/>
      <c r="DXF238" s="13"/>
      <c r="DXG238" s="13"/>
      <c r="DXH238" s="13"/>
      <c r="DXI238" s="13"/>
      <c r="DXJ238" s="13"/>
      <c r="DXK238" s="13"/>
      <c r="DXL238" s="13"/>
      <c r="DXM238" s="13"/>
      <c r="DXN238" s="13"/>
      <c r="DXO238" s="13"/>
      <c r="DXP238" s="13"/>
      <c r="DXQ238" s="13"/>
      <c r="DXR238" s="13"/>
      <c r="DXS238" s="13"/>
      <c r="DXT238" s="13"/>
      <c r="DXU238" s="13"/>
      <c r="DXV238" s="13"/>
      <c r="DXW238" s="13"/>
      <c r="DXX238" s="13"/>
      <c r="DXY238" s="13"/>
      <c r="DXZ238" s="13"/>
      <c r="DYA238" s="13"/>
      <c r="DYB238" s="13"/>
      <c r="DYC238" s="13"/>
      <c r="DYD238" s="13"/>
      <c r="DYE238" s="13"/>
      <c r="DYF238" s="13"/>
      <c r="DYG238" s="13"/>
      <c r="DYH238" s="13"/>
      <c r="DYI238" s="13"/>
      <c r="DYJ238" s="13"/>
      <c r="DYK238" s="13"/>
      <c r="DYL238" s="13"/>
      <c r="DYM238" s="13"/>
      <c r="DYN238" s="13"/>
      <c r="DYO238" s="13"/>
      <c r="DYP238" s="13"/>
      <c r="DYQ238" s="13"/>
      <c r="DYR238" s="13"/>
      <c r="DYS238" s="13"/>
      <c r="DYT238" s="13"/>
      <c r="DYU238" s="13"/>
      <c r="DYV238" s="13"/>
      <c r="DYW238" s="13"/>
      <c r="DYX238" s="13"/>
      <c r="DYY238" s="13"/>
      <c r="DYZ238" s="13"/>
      <c r="DZA238" s="13"/>
      <c r="DZB238" s="13"/>
      <c r="DZC238" s="13"/>
      <c r="DZD238" s="13"/>
      <c r="DZE238" s="13"/>
      <c r="DZF238" s="13"/>
      <c r="DZG238" s="13"/>
      <c r="DZH238" s="13"/>
      <c r="DZI238" s="13"/>
      <c r="DZJ238" s="13"/>
      <c r="DZK238" s="13"/>
      <c r="DZL238" s="13"/>
      <c r="DZM238" s="13"/>
      <c r="DZN238" s="13"/>
      <c r="DZO238" s="13"/>
      <c r="DZP238" s="13"/>
      <c r="DZQ238" s="13"/>
      <c r="DZR238" s="13"/>
      <c r="DZS238" s="13"/>
      <c r="DZT238" s="13"/>
      <c r="DZU238" s="13"/>
      <c r="DZV238" s="13"/>
      <c r="DZW238" s="13"/>
      <c r="DZX238" s="13"/>
      <c r="DZY238" s="13"/>
      <c r="DZZ238" s="13"/>
      <c r="EAA238" s="13"/>
      <c r="EAB238" s="13"/>
      <c r="EAC238" s="13"/>
      <c r="EAD238" s="13"/>
      <c r="EAE238" s="13"/>
      <c r="EAF238" s="13"/>
      <c r="EAG238" s="13"/>
      <c r="EAH238" s="13"/>
      <c r="EAI238" s="13"/>
      <c r="EAJ238" s="13"/>
      <c r="EAK238" s="13"/>
      <c r="EAL238" s="13"/>
      <c r="EAM238" s="13"/>
      <c r="EAN238" s="13"/>
      <c r="EAO238" s="13"/>
      <c r="EAP238" s="13"/>
      <c r="EAQ238" s="13"/>
      <c r="EAR238" s="13"/>
      <c r="EAS238" s="13"/>
      <c r="EAT238" s="13"/>
      <c r="EAU238" s="13"/>
      <c r="EAV238" s="13"/>
      <c r="EAW238" s="13"/>
      <c r="EAX238" s="13"/>
      <c r="EAY238" s="13"/>
      <c r="EAZ238" s="13"/>
      <c r="EBA238" s="13"/>
      <c r="EBB238" s="13"/>
      <c r="EBC238" s="13"/>
      <c r="EBD238" s="13"/>
      <c r="EBE238" s="13"/>
      <c r="EBF238" s="13"/>
      <c r="EBG238" s="13"/>
      <c r="EBH238" s="13"/>
      <c r="EBI238" s="13"/>
      <c r="EBJ238" s="13"/>
      <c r="EBK238" s="13"/>
      <c r="EBL238" s="13"/>
      <c r="EBM238" s="13"/>
      <c r="EBN238" s="13"/>
      <c r="EBO238" s="13"/>
      <c r="EBP238" s="13"/>
      <c r="EBQ238" s="13"/>
      <c r="EBR238" s="13"/>
      <c r="EBS238" s="13"/>
      <c r="EBT238" s="13"/>
      <c r="EBU238" s="13"/>
      <c r="EBV238" s="13"/>
      <c r="EBW238" s="13"/>
      <c r="EBX238" s="13"/>
      <c r="EBY238" s="13"/>
      <c r="EBZ238" s="13"/>
      <c r="ECA238" s="13"/>
      <c r="ECB238" s="13"/>
      <c r="ECC238" s="13"/>
      <c r="ECD238" s="13"/>
      <c r="ECE238" s="13"/>
      <c r="ECF238" s="13"/>
      <c r="ECG238" s="13"/>
      <c r="ECH238" s="13"/>
      <c r="ECI238" s="13"/>
      <c r="ECJ238" s="13"/>
      <c r="ECK238" s="13"/>
      <c r="ECL238" s="13"/>
      <c r="ECM238" s="13"/>
      <c r="ECN238" s="13"/>
      <c r="ECO238" s="13"/>
      <c r="ECP238" s="13"/>
      <c r="ECQ238" s="13"/>
      <c r="ECR238" s="13"/>
      <c r="ECS238" s="13"/>
      <c r="ECT238" s="13"/>
      <c r="ECU238" s="13"/>
      <c r="ECV238" s="13"/>
      <c r="ECW238" s="13"/>
      <c r="ECX238" s="13"/>
      <c r="ECY238" s="13"/>
      <c r="ECZ238" s="13"/>
      <c r="EDA238" s="13"/>
      <c r="EDB238" s="13"/>
      <c r="EDC238" s="13"/>
      <c r="EDD238" s="13"/>
      <c r="EDE238" s="13"/>
      <c r="EDF238" s="13"/>
      <c r="EDG238" s="13"/>
      <c r="EDH238" s="13"/>
      <c r="EDI238" s="13"/>
      <c r="EDJ238" s="13"/>
      <c r="EDK238" s="13"/>
      <c r="EDL238" s="13"/>
      <c r="EDM238" s="13"/>
      <c r="EDN238" s="13"/>
      <c r="EDO238" s="13"/>
      <c r="EDP238" s="13"/>
      <c r="EDQ238" s="13"/>
      <c r="EDR238" s="13"/>
      <c r="EDS238" s="13"/>
      <c r="EDT238" s="13"/>
      <c r="EDU238" s="13"/>
      <c r="EDV238" s="13"/>
      <c r="EDW238" s="13"/>
      <c r="EDX238" s="13"/>
      <c r="EDY238" s="13"/>
      <c r="EDZ238" s="13"/>
      <c r="EEA238" s="13"/>
      <c r="EEB238" s="13"/>
      <c r="EEC238" s="13"/>
      <c r="EED238" s="13"/>
      <c r="EEE238" s="13"/>
      <c r="EEF238" s="13"/>
      <c r="EEG238" s="13"/>
      <c r="EEH238" s="13"/>
      <c r="EEI238" s="13"/>
      <c r="EEJ238" s="13"/>
      <c r="EEK238" s="13"/>
      <c r="EEL238" s="13"/>
      <c r="EEM238" s="13"/>
      <c r="EEN238" s="13"/>
      <c r="EEO238" s="13"/>
      <c r="EEP238" s="13"/>
      <c r="EEQ238" s="13"/>
      <c r="EER238" s="13"/>
      <c r="EES238" s="13"/>
      <c r="EET238" s="13"/>
      <c r="EEU238" s="13"/>
      <c r="EEV238" s="13"/>
      <c r="EEW238" s="13"/>
      <c r="EEX238" s="13"/>
      <c r="EEY238" s="13"/>
      <c r="EEZ238" s="13"/>
      <c r="EFA238" s="13"/>
      <c r="EFB238" s="13"/>
      <c r="EFC238" s="13"/>
      <c r="EFD238" s="13"/>
      <c r="EFE238" s="13"/>
      <c r="EFF238" s="13"/>
      <c r="EFG238" s="13"/>
      <c r="EFH238" s="13"/>
      <c r="EFI238" s="13"/>
      <c r="EFJ238" s="13"/>
      <c r="EFK238" s="13"/>
      <c r="EFL238" s="13"/>
      <c r="EFM238" s="13"/>
      <c r="EFN238" s="13"/>
      <c r="EFO238" s="13"/>
      <c r="EFP238" s="13"/>
      <c r="EFQ238" s="13"/>
      <c r="EFR238" s="13"/>
      <c r="EFS238" s="13"/>
      <c r="EFT238" s="13"/>
      <c r="EFU238" s="13"/>
      <c r="EFV238" s="13"/>
      <c r="EFW238" s="13"/>
      <c r="EFX238" s="13"/>
      <c r="EFY238" s="13"/>
      <c r="EFZ238" s="13"/>
      <c r="EGA238" s="13"/>
      <c r="EGB238" s="13"/>
      <c r="EGC238" s="13"/>
      <c r="EGD238" s="13"/>
      <c r="EGE238" s="13"/>
      <c r="EGF238" s="13"/>
      <c r="EGG238" s="13"/>
      <c r="EGH238" s="13"/>
      <c r="EGI238" s="13"/>
      <c r="EGJ238" s="13"/>
      <c r="EGK238" s="13"/>
      <c r="EGL238" s="13"/>
      <c r="EGM238" s="13"/>
      <c r="EGN238" s="13"/>
      <c r="EGO238" s="13"/>
      <c r="EGP238" s="13"/>
      <c r="EGQ238" s="13"/>
      <c r="EGR238" s="13"/>
      <c r="EGS238" s="13"/>
      <c r="EGT238" s="13"/>
      <c r="EGU238" s="13"/>
      <c r="EGV238" s="13"/>
      <c r="EGW238" s="13"/>
      <c r="EGX238" s="13"/>
      <c r="EGY238" s="13"/>
      <c r="EGZ238" s="13"/>
      <c r="EHA238" s="13"/>
      <c r="EHB238" s="13"/>
      <c r="EHC238" s="13"/>
      <c r="EHD238" s="13"/>
      <c r="EHE238" s="13"/>
      <c r="EHF238" s="13"/>
      <c r="EHG238" s="13"/>
      <c r="EHH238" s="13"/>
      <c r="EHI238" s="13"/>
      <c r="EHJ238" s="13"/>
      <c r="EHK238" s="13"/>
      <c r="EHL238" s="13"/>
      <c r="EHM238" s="13"/>
      <c r="EHN238" s="13"/>
      <c r="EHO238" s="13"/>
      <c r="EHP238" s="13"/>
      <c r="EHQ238" s="13"/>
      <c r="EHR238" s="13"/>
      <c r="EHS238" s="13"/>
      <c r="EHT238" s="13"/>
      <c r="EHU238" s="13"/>
      <c r="EHV238" s="13"/>
      <c r="EHW238" s="13"/>
      <c r="EHX238" s="13"/>
      <c r="EHY238" s="13"/>
      <c r="EHZ238" s="13"/>
      <c r="EIA238" s="13"/>
      <c r="EIB238" s="13"/>
      <c r="EIC238" s="13"/>
      <c r="EID238" s="13"/>
      <c r="EIE238" s="13"/>
      <c r="EIF238" s="13"/>
      <c r="EIG238" s="13"/>
      <c r="EIH238" s="13"/>
      <c r="EII238" s="13"/>
      <c r="EIJ238" s="13"/>
      <c r="EIK238" s="13"/>
      <c r="EIL238" s="13"/>
    </row>
    <row r="239" spans="1:3626" customFormat="1" ht="17.25" customHeight="1" thickBot="1" x14ac:dyDescent="0.3">
      <c r="A239" s="66" t="s">
        <v>297</v>
      </c>
      <c r="B239" s="129"/>
      <c r="C239" s="129"/>
      <c r="D239" s="129"/>
      <c r="E239" s="302"/>
      <c r="F239" s="302"/>
      <c r="G239" s="158">
        <f>G233+G238</f>
        <v>1533.9</v>
      </c>
      <c r="H239" s="70"/>
      <c r="I239" s="70"/>
      <c r="J239" s="161">
        <f>J233+J238</f>
        <v>1533.9</v>
      </c>
      <c r="K239" s="185"/>
      <c r="L239" s="70"/>
      <c r="M239" s="70"/>
      <c r="N239" s="262">
        <v>105.9</v>
      </c>
    </row>
    <row r="240" spans="1:3626" s="7" customFormat="1" x14ac:dyDescent="0.25">
      <c r="A240" s="6" t="s">
        <v>152</v>
      </c>
      <c r="B240" s="131"/>
      <c r="C240" s="131"/>
      <c r="D240" s="131"/>
      <c r="E240" s="131"/>
      <c r="F240" s="131"/>
      <c r="G240" s="131"/>
      <c r="H240" s="87"/>
      <c r="I240" s="87"/>
      <c r="J240" s="87"/>
      <c r="K240" s="186"/>
      <c r="L240" s="87"/>
      <c r="M240" s="87"/>
      <c r="N240" s="240"/>
    </row>
    <row r="241" spans="1:3626" customFormat="1" x14ac:dyDescent="0.25">
      <c r="A241" s="355" t="s">
        <v>310</v>
      </c>
      <c r="B241" s="356" t="s">
        <v>346</v>
      </c>
      <c r="C241" s="356"/>
      <c r="D241" s="356"/>
      <c r="E241" s="356"/>
      <c r="F241" s="356"/>
      <c r="G241" s="356">
        <f>J244</f>
        <v>1861.73</v>
      </c>
      <c r="H241" s="109"/>
      <c r="I241" s="109"/>
      <c r="J241" s="92">
        <v>1861.73</v>
      </c>
      <c r="K241" s="195"/>
      <c r="L241" s="109"/>
      <c r="M241" s="109"/>
      <c r="N241" s="252">
        <v>1861.73</v>
      </c>
    </row>
    <row r="242" spans="1:3626" customFormat="1" ht="18.75" thickBot="1" x14ac:dyDescent="0.3">
      <c r="A242" s="26" t="s">
        <v>153</v>
      </c>
      <c r="B242" s="113">
        <v>0</v>
      </c>
      <c r="C242" s="342"/>
      <c r="D242" s="343"/>
      <c r="E242" s="343"/>
      <c r="F242" s="343"/>
      <c r="G242" s="344"/>
      <c r="H242" s="105">
        <v>0</v>
      </c>
      <c r="I242" s="170"/>
      <c r="J242" s="170"/>
      <c r="K242" s="207"/>
      <c r="L242" s="105">
        <v>0</v>
      </c>
      <c r="M242" s="105"/>
      <c r="N242" s="270"/>
    </row>
    <row r="243" spans="1:3626" s="16" customFormat="1" ht="19.5" thickTop="1" thickBot="1" x14ac:dyDescent="0.3">
      <c r="A243" s="62" t="s">
        <v>154</v>
      </c>
      <c r="B243" s="126">
        <f>B242</f>
        <v>0</v>
      </c>
      <c r="C243" s="126"/>
      <c r="D243" s="126">
        <f>D242</f>
        <v>0</v>
      </c>
      <c r="E243" s="126"/>
      <c r="F243" s="126"/>
      <c r="G243" s="126">
        <f>B243-D243</f>
        <v>0</v>
      </c>
      <c r="H243" s="127">
        <v>0</v>
      </c>
      <c r="I243" s="127">
        <v>0</v>
      </c>
      <c r="J243" s="127">
        <v>0</v>
      </c>
      <c r="K243" s="184"/>
      <c r="L243" s="127">
        <v>0</v>
      </c>
      <c r="M243" s="127">
        <v>0</v>
      </c>
      <c r="N243" s="251"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  <c r="IM243" s="13"/>
      <c r="IN243" s="13"/>
      <c r="IO243" s="13"/>
      <c r="IP243" s="13"/>
      <c r="IQ243" s="13"/>
      <c r="IR243" s="13"/>
      <c r="IS243" s="13"/>
      <c r="IT243" s="13"/>
      <c r="IU243" s="13"/>
      <c r="IV243" s="13"/>
      <c r="IW243" s="13"/>
      <c r="IX243" s="13"/>
      <c r="IY243" s="13"/>
      <c r="IZ243" s="13"/>
      <c r="JA243" s="13"/>
      <c r="JB243" s="13"/>
      <c r="JC243" s="13"/>
      <c r="JD243" s="13"/>
      <c r="JE243" s="13"/>
      <c r="JF243" s="13"/>
      <c r="JG243" s="13"/>
      <c r="JH243" s="13"/>
      <c r="JI243" s="13"/>
      <c r="JJ243" s="13"/>
      <c r="JK243" s="13"/>
      <c r="JL243" s="13"/>
      <c r="JM243" s="13"/>
      <c r="JN243" s="13"/>
      <c r="JO243" s="13"/>
      <c r="JP243" s="13"/>
      <c r="JQ243" s="13"/>
      <c r="JR243" s="13"/>
      <c r="JS243" s="13"/>
      <c r="JT243" s="13"/>
      <c r="JU243" s="13"/>
      <c r="JV243" s="13"/>
      <c r="JW243" s="13"/>
      <c r="JX243" s="13"/>
      <c r="JY243" s="13"/>
      <c r="JZ243" s="13"/>
      <c r="KA243" s="13"/>
      <c r="KB243" s="13"/>
      <c r="KC243" s="13"/>
      <c r="KD243" s="13"/>
      <c r="KE243" s="13"/>
      <c r="KF243" s="13"/>
      <c r="KG243" s="13"/>
      <c r="KH243" s="13"/>
      <c r="KI243" s="13"/>
      <c r="KJ243" s="13"/>
      <c r="KK243" s="13"/>
      <c r="KL243" s="13"/>
      <c r="KM243" s="13"/>
      <c r="KN243" s="13"/>
      <c r="KO243" s="13"/>
      <c r="KP243" s="13"/>
      <c r="KQ243" s="13"/>
      <c r="KR243" s="13"/>
      <c r="KS243" s="13"/>
      <c r="KT243" s="13"/>
      <c r="KU243" s="13"/>
      <c r="KV243" s="13"/>
      <c r="KW243" s="13"/>
      <c r="KX243" s="13"/>
      <c r="KY243" s="13"/>
      <c r="KZ243" s="13"/>
      <c r="LA243" s="13"/>
      <c r="LB243" s="13"/>
      <c r="LC243" s="13"/>
      <c r="LD243" s="13"/>
      <c r="LE243" s="13"/>
      <c r="LF243" s="13"/>
      <c r="LG243" s="13"/>
      <c r="LH243" s="13"/>
      <c r="LI243" s="13"/>
      <c r="LJ243" s="13"/>
      <c r="LK243" s="13"/>
      <c r="LL243" s="13"/>
      <c r="LM243" s="13"/>
      <c r="LN243" s="13"/>
      <c r="LO243" s="13"/>
      <c r="LP243" s="13"/>
      <c r="LQ243" s="13"/>
      <c r="LR243" s="13"/>
      <c r="LS243" s="13"/>
      <c r="LT243" s="13"/>
      <c r="LU243" s="13"/>
      <c r="LV243" s="13"/>
      <c r="LW243" s="13"/>
      <c r="LX243" s="13"/>
      <c r="LY243" s="13"/>
      <c r="LZ243" s="13"/>
      <c r="MA243" s="13"/>
      <c r="MB243" s="13"/>
      <c r="MC243" s="13"/>
      <c r="MD243" s="13"/>
      <c r="ME243" s="13"/>
      <c r="MF243" s="13"/>
      <c r="MG243" s="13"/>
      <c r="MH243" s="13"/>
      <c r="MI243" s="13"/>
      <c r="MJ243" s="13"/>
      <c r="MK243" s="13"/>
      <c r="ML243" s="13"/>
      <c r="MM243" s="13"/>
      <c r="MN243" s="13"/>
      <c r="MO243" s="13"/>
      <c r="MP243" s="13"/>
      <c r="MQ243" s="13"/>
      <c r="MR243" s="13"/>
      <c r="MS243" s="13"/>
      <c r="MT243" s="13"/>
      <c r="MU243" s="13"/>
      <c r="MV243" s="13"/>
      <c r="MW243" s="13"/>
      <c r="MX243" s="13"/>
      <c r="MY243" s="13"/>
      <c r="MZ243" s="13"/>
      <c r="NA243" s="13"/>
      <c r="NB243" s="13"/>
      <c r="NC243" s="13"/>
      <c r="ND243" s="13"/>
      <c r="NE243" s="13"/>
      <c r="NF243" s="13"/>
      <c r="NG243" s="13"/>
      <c r="NH243" s="13"/>
      <c r="NI243" s="13"/>
      <c r="NJ243" s="13"/>
      <c r="NK243" s="13"/>
      <c r="NL243" s="13"/>
      <c r="NM243" s="13"/>
      <c r="NN243" s="13"/>
      <c r="NO243" s="13"/>
      <c r="NP243" s="13"/>
      <c r="NQ243" s="13"/>
      <c r="NR243" s="13"/>
      <c r="NS243" s="13"/>
      <c r="NT243" s="13"/>
      <c r="NU243" s="13"/>
      <c r="NV243" s="13"/>
      <c r="NW243" s="13"/>
      <c r="NX243" s="13"/>
      <c r="NY243" s="13"/>
      <c r="NZ243" s="13"/>
      <c r="OA243" s="13"/>
      <c r="OB243" s="13"/>
      <c r="OC243" s="13"/>
      <c r="OD243" s="13"/>
      <c r="OE243" s="13"/>
      <c r="OF243" s="13"/>
      <c r="OG243" s="13"/>
      <c r="OH243" s="13"/>
      <c r="OI243" s="13"/>
      <c r="OJ243" s="13"/>
      <c r="OK243" s="13"/>
      <c r="OL243" s="13"/>
      <c r="OM243" s="13"/>
      <c r="ON243" s="13"/>
      <c r="OO243" s="13"/>
      <c r="OP243" s="13"/>
      <c r="OQ243" s="13"/>
      <c r="OR243" s="13"/>
      <c r="OS243" s="13"/>
      <c r="OT243" s="13"/>
      <c r="OU243" s="13"/>
      <c r="OV243" s="13"/>
      <c r="OW243" s="13"/>
      <c r="OX243" s="13"/>
      <c r="OY243" s="13"/>
      <c r="OZ243" s="13"/>
      <c r="PA243" s="13"/>
      <c r="PB243" s="13"/>
      <c r="PC243" s="13"/>
      <c r="PD243" s="13"/>
      <c r="PE243" s="13"/>
      <c r="PF243" s="13"/>
      <c r="PG243" s="13"/>
      <c r="PH243" s="13"/>
      <c r="PI243" s="13"/>
      <c r="PJ243" s="13"/>
      <c r="PK243" s="13"/>
      <c r="PL243" s="13"/>
      <c r="PM243" s="13"/>
      <c r="PN243" s="13"/>
      <c r="PO243" s="13"/>
      <c r="PP243" s="13"/>
      <c r="PQ243" s="13"/>
      <c r="PR243" s="13"/>
      <c r="PS243" s="13"/>
      <c r="PT243" s="13"/>
      <c r="PU243" s="13"/>
      <c r="PV243" s="13"/>
      <c r="PW243" s="13"/>
      <c r="PX243" s="13"/>
      <c r="PY243" s="13"/>
      <c r="PZ243" s="13"/>
      <c r="QA243" s="13"/>
      <c r="QB243" s="13"/>
      <c r="QC243" s="13"/>
      <c r="QD243" s="13"/>
      <c r="QE243" s="13"/>
      <c r="QF243" s="13"/>
      <c r="QG243" s="13"/>
      <c r="QH243" s="13"/>
      <c r="QI243" s="13"/>
      <c r="QJ243" s="13"/>
      <c r="QK243" s="13"/>
      <c r="QL243" s="13"/>
      <c r="QM243" s="13"/>
      <c r="QN243" s="13"/>
      <c r="QO243" s="13"/>
      <c r="QP243" s="13"/>
      <c r="QQ243" s="13"/>
      <c r="QR243" s="13"/>
      <c r="QS243" s="13"/>
      <c r="QT243" s="13"/>
      <c r="QU243" s="13"/>
      <c r="QV243" s="13"/>
      <c r="QW243" s="13"/>
      <c r="QX243" s="13"/>
      <c r="QY243" s="13"/>
      <c r="QZ243" s="13"/>
      <c r="RA243" s="13"/>
      <c r="RB243" s="13"/>
      <c r="RC243" s="13"/>
      <c r="RD243" s="13"/>
      <c r="RE243" s="13"/>
      <c r="RF243" s="13"/>
      <c r="RG243" s="13"/>
      <c r="RH243" s="13"/>
      <c r="RI243" s="13"/>
      <c r="RJ243" s="13"/>
      <c r="RK243" s="13"/>
      <c r="RL243" s="13"/>
      <c r="RM243" s="13"/>
      <c r="RN243" s="13"/>
      <c r="RO243" s="13"/>
      <c r="RP243" s="13"/>
      <c r="RQ243" s="13"/>
      <c r="RR243" s="13"/>
      <c r="RS243" s="13"/>
      <c r="RT243" s="13"/>
      <c r="RU243" s="13"/>
      <c r="RV243" s="13"/>
      <c r="RW243" s="13"/>
      <c r="RX243" s="13"/>
      <c r="RY243" s="13"/>
      <c r="RZ243" s="13"/>
      <c r="SA243" s="13"/>
      <c r="SB243" s="13"/>
      <c r="SC243" s="13"/>
      <c r="SD243" s="13"/>
      <c r="SE243" s="13"/>
      <c r="SF243" s="13"/>
      <c r="SG243" s="13"/>
      <c r="SH243" s="13"/>
      <c r="SI243" s="13"/>
      <c r="SJ243" s="13"/>
      <c r="SK243" s="13"/>
      <c r="SL243" s="13"/>
      <c r="SM243" s="13"/>
      <c r="SN243" s="13"/>
      <c r="SO243" s="13"/>
      <c r="SP243" s="13"/>
      <c r="SQ243" s="13"/>
      <c r="SR243" s="13"/>
      <c r="SS243" s="13"/>
      <c r="ST243" s="13"/>
      <c r="SU243" s="13"/>
      <c r="SV243" s="13"/>
      <c r="SW243" s="13"/>
      <c r="SX243" s="13"/>
      <c r="SY243" s="13"/>
      <c r="SZ243" s="13"/>
      <c r="TA243" s="13"/>
      <c r="TB243" s="13"/>
      <c r="TC243" s="13"/>
      <c r="TD243" s="13"/>
      <c r="TE243" s="13"/>
      <c r="TF243" s="13"/>
      <c r="TG243" s="13"/>
      <c r="TH243" s="13"/>
      <c r="TI243" s="13"/>
      <c r="TJ243" s="13"/>
      <c r="TK243" s="13"/>
      <c r="TL243" s="13"/>
      <c r="TM243" s="13"/>
      <c r="TN243" s="13"/>
      <c r="TO243" s="13"/>
      <c r="TP243" s="13"/>
      <c r="TQ243" s="13"/>
      <c r="TR243" s="13"/>
      <c r="TS243" s="13"/>
      <c r="TT243" s="13"/>
      <c r="TU243" s="13"/>
      <c r="TV243" s="13"/>
      <c r="TW243" s="13"/>
      <c r="TX243" s="13"/>
      <c r="TY243" s="13"/>
      <c r="TZ243" s="13"/>
      <c r="UA243" s="13"/>
      <c r="UB243" s="13"/>
      <c r="UC243" s="13"/>
      <c r="UD243" s="13"/>
      <c r="UE243" s="13"/>
      <c r="UF243" s="13"/>
      <c r="UG243" s="13"/>
      <c r="UH243" s="13"/>
      <c r="UI243" s="13"/>
      <c r="UJ243" s="13"/>
      <c r="UK243" s="13"/>
      <c r="UL243" s="13"/>
      <c r="UM243" s="13"/>
      <c r="UN243" s="13"/>
      <c r="UO243" s="13"/>
      <c r="UP243" s="13"/>
      <c r="UQ243" s="13"/>
      <c r="UR243" s="13"/>
      <c r="US243" s="13"/>
      <c r="UT243" s="13"/>
      <c r="UU243" s="13"/>
      <c r="UV243" s="13"/>
      <c r="UW243" s="13"/>
      <c r="UX243" s="13"/>
      <c r="UY243" s="13"/>
      <c r="UZ243" s="13"/>
      <c r="VA243" s="13"/>
      <c r="VB243" s="13"/>
      <c r="VC243" s="13"/>
      <c r="VD243" s="13"/>
      <c r="VE243" s="13"/>
      <c r="VF243" s="13"/>
      <c r="VG243" s="13"/>
      <c r="VH243" s="13"/>
      <c r="VI243" s="13"/>
      <c r="VJ243" s="13"/>
      <c r="VK243" s="13"/>
      <c r="VL243" s="13"/>
      <c r="VM243" s="13"/>
      <c r="VN243" s="13"/>
      <c r="VO243" s="13"/>
      <c r="VP243" s="13"/>
      <c r="VQ243" s="13"/>
      <c r="VR243" s="13"/>
      <c r="VS243" s="13"/>
      <c r="VT243" s="13"/>
      <c r="VU243" s="13"/>
      <c r="VV243" s="13"/>
      <c r="VW243" s="13"/>
      <c r="VX243" s="13"/>
      <c r="VY243" s="13"/>
      <c r="VZ243" s="13"/>
      <c r="WA243" s="13"/>
      <c r="WB243" s="13"/>
      <c r="WC243" s="13"/>
      <c r="WD243" s="13"/>
      <c r="WE243" s="13"/>
      <c r="WF243" s="13"/>
      <c r="WG243" s="13"/>
      <c r="WH243" s="13"/>
      <c r="WI243" s="13"/>
      <c r="WJ243" s="13"/>
      <c r="WK243" s="13"/>
      <c r="WL243" s="13"/>
      <c r="WM243" s="13"/>
      <c r="WN243" s="13"/>
      <c r="WO243" s="13"/>
      <c r="WP243" s="13"/>
      <c r="WQ243" s="13"/>
      <c r="WR243" s="13"/>
      <c r="WS243" s="13"/>
      <c r="WT243" s="13"/>
      <c r="WU243" s="13"/>
      <c r="WV243" s="13"/>
      <c r="WW243" s="13"/>
      <c r="WX243" s="13"/>
      <c r="WY243" s="13"/>
      <c r="WZ243" s="13"/>
      <c r="XA243" s="13"/>
      <c r="XB243" s="13"/>
      <c r="XC243" s="13"/>
      <c r="XD243" s="13"/>
      <c r="XE243" s="13"/>
      <c r="XF243" s="13"/>
      <c r="XG243" s="13"/>
      <c r="XH243" s="13"/>
      <c r="XI243" s="13"/>
      <c r="XJ243" s="13"/>
      <c r="XK243" s="13"/>
      <c r="XL243" s="13"/>
      <c r="XM243" s="13"/>
      <c r="XN243" s="13"/>
      <c r="XO243" s="13"/>
      <c r="XP243" s="13"/>
      <c r="XQ243" s="13"/>
      <c r="XR243" s="13"/>
      <c r="XS243" s="13"/>
      <c r="XT243" s="13"/>
      <c r="XU243" s="13"/>
      <c r="XV243" s="13"/>
      <c r="XW243" s="13"/>
      <c r="XX243" s="13"/>
      <c r="XY243" s="13"/>
      <c r="XZ243" s="13"/>
      <c r="YA243" s="13"/>
      <c r="YB243" s="13"/>
      <c r="YC243" s="13"/>
      <c r="YD243" s="13"/>
      <c r="YE243" s="13"/>
      <c r="YF243" s="13"/>
      <c r="YG243" s="13"/>
      <c r="YH243" s="13"/>
      <c r="YI243" s="13"/>
      <c r="YJ243" s="13"/>
      <c r="YK243" s="13"/>
      <c r="YL243" s="13"/>
      <c r="YM243" s="13"/>
      <c r="YN243" s="13"/>
      <c r="YO243" s="13"/>
      <c r="YP243" s="13"/>
      <c r="YQ243" s="13"/>
      <c r="YR243" s="13"/>
      <c r="YS243" s="13"/>
      <c r="YT243" s="13"/>
      <c r="YU243" s="13"/>
      <c r="YV243" s="13"/>
      <c r="YW243" s="13"/>
      <c r="YX243" s="13"/>
      <c r="YY243" s="13"/>
      <c r="YZ243" s="13"/>
      <c r="ZA243" s="13"/>
      <c r="ZB243" s="13"/>
      <c r="ZC243" s="13"/>
      <c r="ZD243" s="13"/>
      <c r="ZE243" s="13"/>
      <c r="ZF243" s="13"/>
      <c r="ZG243" s="13"/>
      <c r="ZH243" s="13"/>
      <c r="ZI243" s="13"/>
      <c r="ZJ243" s="13"/>
      <c r="ZK243" s="13"/>
      <c r="ZL243" s="13"/>
      <c r="ZM243" s="13"/>
      <c r="ZN243" s="13"/>
      <c r="ZO243" s="13"/>
      <c r="ZP243" s="13"/>
      <c r="ZQ243" s="13"/>
      <c r="ZR243" s="13"/>
      <c r="ZS243" s="13"/>
      <c r="ZT243" s="13"/>
      <c r="ZU243" s="13"/>
      <c r="ZV243" s="13"/>
      <c r="ZW243" s="13"/>
      <c r="ZX243" s="13"/>
      <c r="ZY243" s="13"/>
      <c r="ZZ243" s="13"/>
      <c r="AAA243" s="13"/>
      <c r="AAB243" s="13"/>
      <c r="AAC243" s="13"/>
      <c r="AAD243" s="13"/>
      <c r="AAE243" s="13"/>
      <c r="AAF243" s="13"/>
      <c r="AAG243" s="13"/>
      <c r="AAH243" s="13"/>
      <c r="AAI243" s="13"/>
      <c r="AAJ243" s="13"/>
      <c r="AAK243" s="13"/>
      <c r="AAL243" s="13"/>
      <c r="AAM243" s="13"/>
      <c r="AAN243" s="13"/>
      <c r="AAO243" s="13"/>
      <c r="AAP243" s="13"/>
      <c r="AAQ243" s="13"/>
      <c r="AAR243" s="13"/>
      <c r="AAS243" s="13"/>
      <c r="AAT243" s="13"/>
      <c r="AAU243" s="13"/>
      <c r="AAV243" s="13"/>
      <c r="AAW243" s="13"/>
      <c r="AAX243" s="13"/>
      <c r="AAY243" s="13"/>
      <c r="AAZ243" s="13"/>
      <c r="ABA243" s="13"/>
      <c r="ABB243" s="13"/>
      <c r="ABC243" s="13"/>
      <c r="ABD243" s="13"/>
      <c r="ABE243" s="13"/>
      <c r="ABF243" s="13"/>
      <c r="ABG243" s="13"/>
      <c r="ABH243" s="13"/>
      <c r="ABI243" s="13"/>
      <c r="ABJ243" s="13"/>
      <c r="ABK243" s="13"/>
      <c r="ABL243" s="13"/>
      <c r="ABM243" s="13"/>
      <c r="ABN243" s="13"/>
      <c r="ABO243" s="13"/>
      <c r="ABP243" s="13"/>
      <c r="ABQ243" s="13"/>
      <c r="ABR243" s="13"/>
      <c r="ABS243" s="13"/>
      <c r="ABT243" s="13"/>
      <c r="ABU243" s="13"/>
      <c r="ABV243" s="13"/>
      <c r="ABW243" s="13"/>
      <c r="ABX243" s="13"/>
      <c r="ABY243" s="13"/>
      <c r="ABZ243" s="13"/>
      <c r="ACA243" s="13"/>
      <c r="ACB243" s="13"/>
      <c r="ACC243" s="13"/>
      <c r="ACD243" s="13"/>
      <c r="ACE243" s="13"/>
      <c r="ACF243" s="13"/>
      <c r="ACG243" s="13"/>
      <c r="ACH243" s="13"/>
      <c r="ACI243" s="13"/>
      <c r="ACJ243" s="13"/>
      <c r="ACK243" s="13"/>
      <c r="ACL243" s="13"/>
      <c r="ACM243" s="13"/>
      <c r="ACN243" s="13"/>
      <c r="ACO243" s="13"/>
      <c r="ACP243" s="13"/>
      <c r="ACQ243" s="13"/>
      <c r="ACR243" s="13"/>
      <c r="ACS243" s="13"/>
      <c r="ACT243" s="13"/>
      <c r="ACU243" s="13"/>
      <c r="ACV243" s="13"/>
      <c r="ACW243" s="13"/>
      <c r="ACX243" s="13"/>
      <c r="ACY243" s="13"/>
      <c r="ACZ243" s="13"/>
      <c r="ADA243" s="13"/>
      <c r="ADB243" s="13"/>
      <c r="ADC243" s="13"/>
      <c r="ADD243" s="13"/>
      <c r="ADE243" s="13"/>
      <c r="ADF243" s="13"/>
      <c r="ADG243" s="13"/>
      <c r="ADH243" s="13"/>
      <c r="ADI243" s="13"/>
      <c r="ADJ243" s="13"/>
      <c r="ADK243" s="13"/>
      <c r="ADL243" s="13"/>
      <c r="ADM243" s="13"/>
      <c r="ADN243" s="13"/>
      <c r="ADO243" s="13"/>
      <c r="ADP243" s="13"/>
      <c r="ADQ243" s="13"/>
      <c r="ADR243" s="13"/>
      <c r="ADS243" s="13"/>
      <c r="ADT243" s="13"/>
      <c r="ADU243" s="13"/>
      <c r="ADV243" s="13"/>
      <c r="ADW243" s="13"/>
      <c r="ADX243" s="13"/>
      <c r="ADY243" s="13"/>
      <c r="ADZ243" s="13"/>
      <c r="AEA243" s="13"/>
      <c r="AEB243" s="13"/>
      <c r="AEC243" s="13"/>
      <c r="AED243" s="13"/>
      <c r="AEE243" s="13"/>
      <c r="AEF243" s="13"/>
      <c r="AEG243" s="13"/>
      <c r="AEH243" s="13"/>
      <c r="AEI243" s="13"/>
      <c r="AEJ243" s="13"/>
      <c r="AEK243" s="13"/>
      <c r="AEL243" s="13"/>
      <c r="AEM243" s="13"/>
      <c r="AEN243" s="13"/>
      <c r="AEO243" s="13"/>
      <c r="AEP243" s="13"/>
      <c r="AEQ243" s="13"/>
      <c r="AER243" s="13"/>
      <c r="AES243" s="13"/>
      <c r="AET243" s="13"/>
      <c r="AEU243" s="13"/>
      <c r="AEV243" s="13"/>
      <c r="AEW243" s="13"/>
      <c r="AEX243" s="13"/>
      <c r="AEY243" s="13"/>
      <c r="AEZ243" s="13"/>
      <c r="AFA243" s="13"/>
      <c r="AFB243" s="13"/>
      <c r="AFC243" s="13"/>
      <c r="AFD243" s="13"/>
      <c r="AFE243" s="13"/>
      <c r="AFF243" s="13"/>
      <c r="AFG243" s="13"/>
      <c r="AFH243" s="13"/>
      <c r="AFI243" s="13"/>
      <c r="AFJ243" s="13"/>
      <c r="AFK243" s="13"/>
      <c r="AFL243" s="13"/>
      <c r="AFM243" s="13"/>
      <c r="AFN243" s="13"/>
      <c r="AFO243" s="13"/>
      <c r="AFP243" s="13"/>
      <c r="AFQ243" s="13"/>
      <c r="AFR243" s="13"/>
      <c r="AFS243" s="13"/>
      <c r="AFT243" s="13"/>
      <c r="AFU243" s="13"/>
      <c r="AFV243" s="13"/>
      <c r="AFW243" s="13"/>
      <c r="AFX243" s="13"/>
      <c r="AFY243" s="13"/>
      <c r="AFZ243" s="13"/>
      <c r="AGA243" s="13"/>
      <c r="AGB243" s="13"/>
      <c r="AGC243" s="13"/>
      <c r="AGD243" s="13"/>
      <c r="AGE243" s="13"/>
      <c r="AGF243" s="13"/>
      <c r="AGG243" s="13"/>
      <c r="AGH243" s="13"/>
      <c r="AGI243" s="13"/>
      <c r="AGJ243" s="13"/>
      <c r="AGK243" s="13"/>
      <c r="AGL243" s="13"/>
      <c r="AGM243" s="13"/>
      <c r="AGN243" s="13"/>
      <c r="AGO243" s="13"/>
      <c r="AGP243" s="13"/>
      <c r="AGQ243" s="13"/>
      <c r="AGR243" s="13"/>
      <c r="AGS243" s="13"/>
      <c r="AGT243" s="13"/>
      <c r="AGU243" s="13"/>
      <c r="AGV243" s="13"/>
      <c r="AGW243" s="13"/>
      <c r="AGX243" s="13"/>
      <c r="AGY243" s="13"/>
      <c r="AGZ243" s="13"/>
      <c r="AHA243" s="13"/>
      <c r="AHB243" s="13"/>
      <c r="AHC243" s="13"/>
      <c r="AHD243" s="13"/>
      <c r="AHE243" s="13"/>
      <c r="AHF243" s="13"/>
      <c r="AHG243" s="13"/>
      <c r="AHH243" s="13"/>
      <c r="AHI243" s="13"/>
      <c r="AHJ243" s="13"/>
      <c r="AHK243" s="13"/>
      <c r="AHL243" s="13"/>
      <c r="AHM243" s="13"/>
      <c r="AHN243" s="13"/>
      <c r="AHO243" s="13"/>
      <c r="AHP243" s="13"/>
      <c r="AHQ243" s="13"/>
      <c r="AHR243" s="13"/>
      <c r="AHS243" s="13"/>
      <c r="AHT243" s="13"/>
      <c r="AHU243" s="13"/>
      <c r="AHV243" s="13"/>
      <c r="AHW243" s="13"/>
      <c r="AHX243" s="13"/>
      <c r="AHY243" s="13"/>
      <c r="AHZ243" s="13"/>
      <c r="AIA243" s="13"/>
      <c r="AIB243" s="13"/>
      <c r="AIC243" s="13"/>
      <c r="AID243" s="13"/>
      <c r="AIE243" s="13"/>
      <c r="AIF243" s="13"/>
      <c r="AIG243" s="13"/>
      <c r="AIH243" s="13"/>
      <c r="AII243" s="13"/>
      <c r="AIJ243" s="13"/>
      <c r="AIK243" s="13"/>
      <c r="AIL243" s="13"/>
      <c r="AIM243" s="13"/>
      <c r="AIN243" s="13"/>
      <c r="AIO243" s="13"/>
      <c r="AIP243" s="13"/>
      <c r="AIQ243" s="13"/>
      <c r="AIR243" s="13"/>
      <c r="AIS243" s="13"/>
      <c r="AIT243" s="13"/>
      <c r="AIU243" s="13"/>
      <c r="AIV243" s="13"/>
      <c r="AIW243" s="13"/>
      <c r="AIX243" s="13"/>
      <c r="AIY243" s="13"/>
      <c r="AIZ243" s="13"/>
      <c r="AJA243" s="13"/>
      <c r="AJB243" s="13"/>
      <c r="AJC243" s="13"/>
      <c r="AJD243" s="13"/>
      <c r="AJE243" s="13"/>
      <c r="AJF243" s="13"/>
      <c r="AJG243" s="13"/>
      <c r="AJH243" s="13"/>
      <c r="AJI243" s="13"/>
      <c r="AJJ243" s="13"/>
      <c r="AJK243" s="13"/>
      <c r="AJL243" s="13"/>
      <c r="AJM243" s="13"/>
      <c r="AJN243" s="13"/>
      <c r="AJO243" s="13"/>
      <c r="AJP243" s="13"/>
      <c r="AJQ243" s="13"/>
      <c r="AJR243" s="13"/>
      <c r="AJS243" s="13"/>
      <c r="AJT243" s="13"/>
      <c r="AJU243" s="13"/>
      <c r="AJV243" s="13"/>
      <c r="AJW243" s="13"/>
      <c r="AJX243" s="13"/>
      <c r="AJY243" s="13"/>
      <c r="AJZ243" s="13"/>
      <c r="AKA243" s="13"/>
      <c r="AKB243" s="13"/>
      <c r="AKC243" s="13"/>
      <c r="AKD243" s="13"/>
      <c r="AKE243" s="13"/>
      <c r="AKF243" s="13"/>
      <c r="AKG243" s="13"/>
      <c r="AKH243" s="13"/>
      <c r="AKI243" s="13"/>
      <c r="AKJ243" s="13"/>
      <c r="AKK243" s="13"/>
      <c r="AKL243" s="13"/>
      <c r="AKM243" s="13"/>
      <c r="AKN243" s="13"/>
      <c r="AKO243" s="13"/>
      <c r="AKP243" s="13"/>
      <c r="AKQ243" s="13"/>
      <c r="AKR243" s="13"/>
      <c r="AKS243" s="13"/>
      <c r="AKT243" s="13"/>
      <c r="AKU243" s="13"/>
      <c r="AKV243" s="13"/>
      <c r="AKW243" s="13"/>
      <c r="AKX243" s="13"/>
      <c r="AKY243" s="13"/>
      <c r="AKZ243" s="13"/>
      <c r="ALA243" s="13"/>
      <c r="ALB243" s="13"/>
      <c r="ALC243" s="13"/>
      <c r="ALD243" s="13"/>
      <c r="ALE243" s="13"/>
      <c r="ALF243" s="13"/>
      <c r="ALG243" s="13"/>
      <c r="ALH243" s="13"/>
      <c r="ALI243" s="13"/>
      <c r="ALJ243" s="13"/>
      <c r="ALK243" s="13"/>
      <c r="ALL243" s="13"/>
      <c r="ALM243" s="13"/>
      <c r="ALN243" s="13"/>
      <c r="ALO243" s="13"/>
      <c r="ALP243" s="13"/>
      <c r="ALQ243" s="13"/>
      <c r="ALR243" s="13"/>
      <c r="ALS243" s="13"/>
      <c r="ALT243" s="13"/>
      <c r="ALU243" s="13"/>
      <c r="ALV243" s="13"/>
      <c r="ALW243" s="13"/>
      <c r="ALX243" s="13"/>
      <c r="ALY243" s="13"/>
      <c r="ALZ243" s="13"/>
      <c r="AMA243" s="13"/>
      <c r="AMB243" s="13"/>
      <c r="AMC243" s="13"/>
      <c r="AMD243" s="13"/>
      <c r="AME243" s="13"/>
      <c r="AMF243" s="13"/>
      <c r="AMG243" s="13"/>
      <c r="AMH243" s="13"/>
      <c r="AMI243" s="13"/>
      <c r="AMJ243" s="13"/>
      <c r="AMK243" s="13"/>
      <c r="AML243" s="13"/>
      <c r="AMM243" s="13"/>
      <c r="AMN243" s="13"/>
      <c r="AMO243" s="13"/>
      <c r="AMP243" s="13"/>
      <c r="AMQ243" s="13"/>
      <c r="AMR243" s="13"/>
      <c r="AMS243" s="13"/>
      <c r="AMT243" s="13"/>
      <c r="AMU243" s="13"/>
      <c r="AMV243" s="13"/>
      <c r="AMW243" s="13"/>
      <c r="AMX243" s="13"/>
      <c r="AMY243" s="13"/>
      <c r="AMZ243" s="13"/>
      <c r="ANA243" s="13"/>
      <c r="ANB243" s="13"/>
      <c r="ANC243" s="13"/>
      <c r="AND243" s="13"/>
      <c r="ANE243" s="13"/>
      <c r="ANF243" s="13"/>
      <c r="ANG243" s="13"/>
      <c r="ANH243" s="13"/>
      <c r="ANI243" s="13"/>
      <c r="ANJ243" s="13"/>
      <c r="ANK243" s="13"/>
      <c r="ANL243" s="13"/>
      <c r="ANM243" s="13"/>
      <c r="ANN243" s="13"/>
      <c r="ANO243" s="13"/>
      <c r="ANP243" s="13"/>
      <c r="ANQ243" s="13"/>
      <c r="ANR243" s="13"/>
      <c r="ANS243" s="13"/>
      <c r="ANT243" s="13"/>
      <c r="ANU243" s="13"/>
      <c r="ANV243" s="13"/>
      <c r="ANW243" s="13"/>
      <c r="ANX243" s="13"/>
      <c r="ANY243" s="13"/>
      <c r="ANZ243" s="13"/>
      <c r="AOA243" s="13"/>
      <c r="AOB243" s="13"/>
      <c r="AOC243" s="13"/>
      <c r="AOD243" s="13"/>
      <c r="AOE243" s="13"/>
      <c r="AOF243" s="13"/>
      <c r="AOG243" s="13"/>
      <c r="AOH243" s="13"/>
      <c r="AOI243" s="13"/>
      <c r="AOJ243" s="13"/>
      <c r="AOK243" s="13"/>
      <c r="AOL243" s="13"/>
      <c r="AOM243" s="13"/>
      <c r="AON243" s="13"/>
      <c r="AOO243" s="13"/>
      <c r="AOP243" s="13"/>
      <c r="AOQ243" s="13"/>
      <c r="AOR243" s="13"/>
      <c r="AOS243" s="13"/>
      <c r="AOT243" s="13"/>
      <c r="AOU243" s="13"/>
      <c r="AOV243" s="13"/>
      <c r="AOW243" s="13"/>
      <c r="AOX243" s="13"/>
      <c r="AOY243" s="13"/>
      <c r="AOZ243" s="13"/>
      <c r="APA243" s="13"/>
      <c r="APB243" s="13"/>
      <c r="APC243" s="13"/>
      <c r="APD243" s="13"/>
      <c r="APE243" s="13"/>
      <c r="APF243" s="13"/>
      <c r="APG243" s="13"/>
      <c r="APH243" s="13"/>
      <c r="API243" s="13"/>
      <c r="APJ243" s="13"/>
      <c r="APK243" s="13"/>
      <c r="APL243" s="13"/>
      <c r="APM243" s="13"/>
      <c r="APN243" s="13"/>
      <c r="APO243" s="13"/>
      <c r="APP243" s="13"/>
      <c r="APQ243" s="13"/>
      <c r="APR243" s="13"/>
      <c r="APS243" s="13"/>
      <c r="APT243" s="13"/>
      <c r="APU243" s="13"/>
      <c r="APV243" s="13"/>
      <c r="APW243" s="13"/>
      <c r="APX243" s="13"/>
      <c r="APY243" s="13"/>
      <c r="APZ243" s="13"/>
      <c r="AQA243" s="13"/>
      <c r="AQB243" s="13"/>
      <c r="AQC243" s="13"/>
      <c r="AQD243" s="13"/>
      <c r="AQE243" s="13"/>
      <c r="AQF243" s="13"/>
      <c r="AQG243" s="13"/>
      <c r="AQH243" s="13"/>
      <c r="AQI243" s="13"/>
      <c r="AQJ243" s="13"/>
      <c r="AQK243" s="13"/>
      <c r="AQL243" s="13"/>
      <c r="AQM243" s="13"/>
      <c r="AQN243" s="13"/>
      <c r="AQO243" s="13"/>
      <c r="AQP243" s="13"/>
      <c r="AQQ243" s="13"/>
      <c r="AQR243" s="13"/>
      <c r="AQS243" s="13"/>
      <c r="AQT243" s="13"/>
      <c r="AQU243" s="13"/>
      <c r="AQV243" s="13"/>
      <c r="AQW243" s="13"/>
      <c r="AQX243" s="13"/>
      <c r="AQY243" s="13"/>
      <c r="AQZ243" s="13"/>
      <c r="ARA243" s="13"/>
      <c r="ARB243" s="13"/>
      <c r="ARC243" s="13"/>
      <c r="ARD243" s="13"/>
      <c r="ARE243" s="13"/>
      <c r="ARF243" s="13"/>
      <c r="ARG243" s="13"/>
      <c r="ARH243" s="13"/>
      <c r="ARI243" s="13"/>
      <c r="ARJ243" s="13"/>
      <c r="ARK243" s="13"/>
      <c r="ARL243" s="13"/>
      <c r="ARM243" s="13"/>
      <c r="ARN243" s="13"/>
      <c r="ARO243" s="13"/>
      <c r="ARP243" s="13"/>
      <c r="ARQ243" s="13"/>
      <c r="ARR243" s="13"/>
      <c r="ARS243" s="13"/>
      <c r="ART243" s="13"/>
      <c r="ARU243" s="13"/>
      <c r="ARV243" s="13"/>
      <c r="ARW243" s="13"/>
      <c r="ARX243" s="13"/>
      <c r="ARY243" s="13"/>
      <c r="ARZ243" s="13"/>
      <c r="ASA243" s="13"/>
      <c r="ASB243" s="13"/>
      <c r="ASC243" s="13"/>
      <c r="ASD243" s="13"/>
      <c r="ASE243" s="13"/>
      <c r="ASF243" s="13"/>
      <c r="ASG243" s="13"/>
      <c r="ASH243" s="13"/>
      <c r="ASI243" s="13"/>
      <c r="ASJ243" s="13"/>
      <c r="ASK243" s="13"/>
      <c r="ASL243" s="13"/>
      <c r="ASM243" s="13"/>
      <c r="ASN243" s="13"/>
      <c r="ASO243" s="13"/>
      <c r="ASP243" s="13"/>
      <c r="ASQ243" s="13"/>
      <c r="ASR243" s="13"/>
      <c r="ASS243" s="13"/>
      <c r="AST243" s="13"/>
      <c r="ASU243" s="13"/>
      <c r="ASV243" s="13"/>
      <c r="ASW243" s="13"/>
      <c r="ASX243" s="13"/>
      <c r="ASY243" s="13"/>
      <c r="ASZ243" s="13"/>
      <c r="ATA243" s="13"/>
      <c r="ATB243" s="13"/>
      <c r="ATC243" s="13"/>
      <c r="ATD243" s="13"/>
      <c r="ATE243" s="13"/>
      <c r="ATF243" s="13"/>
      <c r="ATG243" s="13"/>
      <c r="ATH243" s="13"/>
      <c r="ATI243" s="13"/>
      <c r="ATJ243" s="13"/>
      <c r="ATK243" s="13"/>
      <c r="ATL243" s="13"/>
      <c r="ATM243" s="13"/>
      <c r="ATN243" s="13"/>
      <c r="ATO243" s="13"/>
      <c r="ATP243" s="13"/>
      <c r="ATQ243" s="13"/>
      <c r="ATR243" s="13"/>
      <c r="ATS243" s="13"/>
      <c r="ATT243" s="13"/>
      <c r="ATU243" s="13"/>
      <c r="ATV243" s="13"/>
      <c r="ATW243" s="13"/>
      <c r="ATX243" s="13"/>
      <c r="ATY243" s="13"/>
      <c r="ATZ243" s="13"/>
      <c r="AUA243" s="13"/>
      <c r="AUB243" s="13"/>
      <c r="AUC243" s="13"/>
      <c r="AUD243" s="13"/>
      <c r="AUE243" s="13"/>
      <c r="AUF243" s="13"/>
      <c r="AUG243" s="13"/>
      <c r="AUH243" s="13"/>
      <c r="AUI243" s="13"/>
      <c r="AUJ243" s="13"/>
      <c r="AUK243" s="13"/>
      <c r="AUL243" s="13"/>
      <c r="AUM243" s="13"/>
      <c r="AUN243" s="13"/>
      <c r="AUO243" s="13"/>
      <c r="AUP243" s="13"/>
      <c r="AUQ243" s="13"/>
      <c r="AUR243" s="13"/>
      <c r="AUS243" s="13"/>
      <c r="AUT243" s="13"/>
      <c r="AUU243" s="13"/>
      <c r="AUV243" s="13"/>
      <c r="AUW243" s="13"/>
      <c r="AUX243" s="13"/>
      <c r="AUY243" s="13"/>
      <c r="AUZ243" s="13"/>
      <c r="AVA243" s="13"/>
      <c r="AVB243" s="13"/>
      <c r="AVC243" s="13"/>
      <c r="AVD243" s="13"/>
      <c r="AVE243" s="13"/>
      <c r="AVF243" s="13"/>
      <c r="AVG243" s="13"/>
      <c r="AVH243" s="13"/>
      <c r="AVI243" s="13"/>
      <c r="AVJ243" s="13"/>
      <c r="AVK243" s="13"/>
      <c r="AVL243" s="13"/>
      <c r="AVM243" s="13"/>
      <c r="AVN243" s="13"/>
      <c r="AVO243" s="13"/>
      <c r="AVP243" s="13"/>
      <c r="AVQ243" s="13"/>
      <c r="AVR243" s="13"/>
      <c r="AVS243" s="13"/>
      <c r="AVT243" s="13"/>
      <c r="AVU243" s="13"/>
      <c r="AVV243" s="13"/>
      <c r="AVW243" s="13"/>
      <c r="AVX243" s="13"/>
      <c r="AVY243" s="13"/>
      <c r="AVZ243" s="13"/>
      <c r="AWA243" s="13"/>
      <c r="AWB243" s="13"/>
      <c r="AWC243" s="13"/>
      <c r="AWD243" s="13"/>
      <c r="AWE243" s="13"/>
      <c r="AWF243" s="13"/>
      <c r="AWG243" s="13"/>
      <c r="AWH243" s="13"/>
      <c r="AWI243" s="13"/>
      <c r="AWJ243" s="13"/>
      <c r="AWK243" s="13"/>
      <c r="AWL243" s="13"/>
      <c r="AWM243" s="13"/>
      <c r="AWN243" s="13"/>
      <c r="AWO243" s="13"/>
      <c r="AWP243" s="13"/>
      <c r="AWQ243" s="13"/>
      <c r="AWR243" s="13"/>
      <c r="AWS243" s="13"/>
      <c r="AWT243" s="13"/>
      <c r="AWU243" s="13"/>
      <c r="AWV243" s="13"/>
      <c r="AWW243" s="13"/>
      <c r="AWX243" s="13"/>
      <c r="AWY243" s="13"/>
      <c r="AWZ243" s="13"/>
      <c r="AXA243" s="13"/>
      <c r="AXB243" s="13"/>
      <c r="AXC243" s="13"/>
      <c r="AXD243" s="13"/>
      <c r="AXE243" s="13"/>
      <c r="AXF243" s="13"/>
      <c r="AXG243" s="13"/>
      <c r="AXH243" s="13"/>
      <c r="AXI243" s="13"/>
      <c r="AXJ243" s="13"/>
      <c r="AXK243" s="13"/>
      <c r="AXL243" s="13"/>
      <c r="AXM243" s="13"/>
      <c r="AXN243" s="13"/>
      <c r="AXO243" s="13"/>
      <c r="AXP243" s="13"/>
      <c r="AXQ243" s="13"/>
      <c r="AXR243" s="13"/>
      <c r="AXS243" s="13"/>
      <c r="AXT243" s="13"/>
      <c r="AXU243" s="13"/>
      <c r="AXV243" s="13"/>
      <c r="AXW243" s="13"/>
      <c r="AXX243" s="13"/>
      <c r="AXY243" s="13"/>
      <c r="AXZ243" s="13"/>
      <c r="AYA243" s="13"/>
      <c r="AYB243" s="13"/>
      <c r="AYC243" s="13"/>
      <c r="AYD243" s="13"/>
      <c r="AYE243" s="13"/>
      <c r="AYF243" s="13"/>
      <c r="AYG243" s="13"/>
      <c r="AYH243" s="13"/>
      <c r="AYI243" s="13"/>
      <c r="AYJ243" s="13"/>
      <c r="AYK243" s="13"/>
      <c r="AYL243" s="13"/>
      <c r="AYM243" s="13"/>
      <c r="AYN243" s="13"/>
      <c r="AYO243" s="13"/>
      <c r="AYP243" s="13"/>
      <c r="AYQ243" s="13"/>
      <c r="AYR243" s="13"/>
      <c r="AYS243" s="13"/>
      <c r="AYT243" s="13"/>
      <c r="AYU243" s="13"/>
      <c r="AYV243" s="13"/>
      <c r="AYW243" s="13"/>
      <c r="AYX243" s="13"/>
      <c r="AYY243" s="13"/>
      <c r="AYZ243" s="13"/>
      <c r="AZA243" s="13"/>
      <c r="AZB243" s="13"/>
      <c r="AZC243" s="13"/>
      <c r="AZD243" s="13"/>
      <c r="AZE243" s="13"/>
      <c r="AZF243" s="13"/>
      <c r="AZG243" s="13"/>
      <c r="AZH243" s="13"/>
      <c r="AZI243" s="13"/>
      <c r="AZJ243" s="13"/>
      <c r="AZK243" s="13"/>
      <c r="AZL243" s="13"/>
      <c r="AZM243" s="13"/>
      <c r="AZN243" s="13"/>
      <c r="AZO243" s="13"/>
      <c r="AZP243" s="13"/>
      <c r="AZQ243" s="13"/>
      <c r="AZR243" s="13"/>
      <c r="AZS243" s="13"/>
      <c r="AZT243" s="13"/>
      <c r="AZU243" s="13"/>
      <c r="AZV243" s="13"/>
      <c r="AZW243" s="13"/>
      <c r="AZX243" s="13"/>
      <c r="AZY243" s="13"/>
      <c r="AZZ243" s="13"/>
      <c r="BAA243" s="13"/>
      <c r="BAB243" s="13"/>
      <c r="BAC243" s="13"/>
      <c r="BAD243" s="13"/>
      <c r="BAE243" s="13"/>
      <c r="BAF243" s="13"/>
      <c r="BAG243" s="13"/>
      <c r="BAH243" s="13"/>
      <c r="BAI243" s="13"/>
      <c r="BAJ243" s="13"/>
      <c r="BAK243" s="13"/>
      <c r="BAL243" s="13"/>
      <c r="BAM243" s="13"/>
      <c r="BAN243" s="13"/>
      <c r="BAO243" s="13"/>
      <c r="BAP243" s="13"/>
      <c r="BAQ243" s="13"/>
      <c r="BAR243" s="13"/>
      <c r="BAS243" s="13"/>
      <c r="BAT243" s="13"/>
      <c r="BAU243" s="13"/>
      <c r="BAV243" s="13"/>
      <c r="BAW243" s="13"/>
      <c r="BAX243" s="13"/>
      <c r="BAY243" s="13"/>
      <c r="BAZ243" s="13"/>
      <c r="BBA243" s="13"/>
      <c r="BBB243" s="13"/>
      <c r="BBC243" s="13"/>
      <c r="BBD243" s="13"/>
      <c r="BBE243" s="13"/>
      <c r="BBF243" s="13"/>
      <c r="BBG243" s="13"/>
      <c r="BBH243" s="13"/>
      <c r="BBI243" s="13"/>
      <c r="BBJ243" s="13"/>
      <c r="BBK243" s="13"/>
      <c r="BBL243" s="13"/>
      <c r="BBM243" s="13"/>
      <c r="BBN243" s="13"/>
      <c r="BBO243" s="13"/>
      <c r="BBP243" s="13"/>
      <c r="BBQ243" s="13"/>
      <c r="BBR243" s="13"/>
      <c r="BBS243" s="13"/>
      <c r="BBT243" s="13"/>
      <c r="BBU243" s="13"/>
      <c r="BBV243" s="13"/>
      <c r="BBW243" s="13"/>
      <c r="BBX243" s="13"/>
      <c r="BBY243" s="13"/>
      <c r="BBZ243" s="13"/>
      <c r="BCA243" s="13"/>
      <c r="BCB243" s="13"/>
      <c r="BCC243" s="13"/>
      <c r="BCD243" s="13"/>
      <c r="BCE243" s="13"/>
      <c r="BCF243" s="13"/>
      <c r="BCG243" s="13"/>
      <c r="BCH243" s="13"/>
      <c r="BCI243" s="13"/>
      <c r="BCJ243" s="13"/>
      <c r="BCK243" s="13"/>
      <c r="BCL243" s="13"/>
      <c r="BCM243" s="13"/>
      <c r="BCN243" s="13"/>
      <c r="BCO243" s="13"/>
      <c r="BCP243" s="13"/>
      <c r="BCQ243" s="13"/>
      <c r="BCR243" s="13"/>
      <c r="BCS243" s="13"/>
      <c r="BCT243" s="13"/>
      <c r="BCU243" s="13"/>
      <c r="BCV243" s="13"/>
      <c r="BCW243" s="13"/>
      <c r="BCX243" s="13"/>
      <c r="BCY243" s="13"/>
      <c r="BCZ243" s="13"/>
      <c r="BDA243" s="13"/>
      <c r="BDB243" s="13"/>
      <c r="BDC243" s="13"/>
      <c r="BDD243" s="13"/>
      <c r="BDE243" s="13"/>
      <c r="BDF243" s="13"/>
      <c r="BDG243" s="13"/>
      <c r="BDH243" s="13"/>
      <c r="BDI243" s="13"/>
      <c r="BDJ243" s="13"/>
      <c r="BDK243" s="13"/>
      <c r="BDL243" s="13"/>
      <c r="BDM243" s="13"/>
      <c r="BDN243" s="13"/>
      <c r="BDO243" s="13"/>
      <c r="BDP243" s="13"/>
      <c r="BDQ243" s="13"/>
      <c r="BDR243" s="13"/>
      <c r="BDS243" s="13"/>
      <c r="BDT243" s="13"/>
      <c r="BDU243" s="13"/>
      <c r="BDV243" s="13"/>
      <c r="BDW243" s="13"/>
      <c r="BDX243" s="13"/>
      <c r="BDY243" s="13"/>
      <c r="BDZ243" s="13"/>
      <c r="BEA243" s="13"/>
      <c r="BEB243" s="13"/>
      <c r="BEC243" s="13"/>
      <c r="BED243" s="13"/>
      <c r="BEE243" s="13"/>
      <c r="BEF243" s="13"/>
      <c r="BEG243" s="13"/>
      <c r="BEH243" s="13"/>
      <c r="BEI243" s="13"/>
      <c r="BEJ243" s="13"/>
      <c r="BEK243" s="13"/>
      <c r="BEL243" s="13"/>
      <c r="BEM243" s="13"/>
      <c r="BEN243" s="13"/>
      <c r="BEO243" s="13"/>
      <c r="BEP243" s="13"/>
      <c r="BEQ243" s="13"/>
      <c r="BER243" s="13"/>
      <c r="BES243" s="13"/>
      <c r="BET243" s="13"/>
      <c r="BEU243" s="13"/>
      <c r="BEV243" s="13"/>
      <c r="BEW243" s="13"/>
      <c r="BEX243" s="13"/>
      <c r="BEY243" s="13"/>
      <c r="BEZ243" s="13"/>
      <c r="BFA243" s="13"/>
      <c r="BFB243" s="13"/>
      <c r="BFC243" s="13"/>
      <c r="BFD243" s="13"/>
      <c r="BFE243" s="13"/>
      <c r="BFF243" s="13"/>
      <c r="BFG243" s="13"/>
      <c r="BFH243" s="13"/>
      <c r="BFI243" s="13"/>
      <c r="BFJ243" s="13"/>
      <c r="BFK243" s="13"/>
      <c r="BFL243" s="13"/>
      <c r="BFM243" s="13"/>
      <c r="BFN243" s="13"/>
      <c r="BFO243" s="13"/>
      <c r="BFP243" s="13"/>
      <c r="BFQ243" s="13"/>
      <c r="BFR243" s="13"/>
      <c r="BFS243" s="13"/>
      <c r="BFT243" s="13"/>
      <c r="BFU243" s="13"/>
      <c r="BFV243" s="13"/>
      <c r="BFW243" s="13"/>
      <c r="BFX243" s="13"/>
      <c r="BFY243" s="13"/>
      <c r="BFZ243" s="13"/>
      <c r="BGA243" s="13"/>
      <c r="BGB243" s="13"/>
      <c r="BGC243" s="13"/>
      <c r="BGD243" s="13"/>
      <c r="BGE243" s="13"/>
      <c r="BGF243" s="13"/>
      <c r="BGG243" s="13"/>
      <c r="BGH243" s="13"/>
      <c r="BGI243" s="13"/>
      <c r="BGJ243" s="13"/>
      <c r="BGK243" s="13"/>
      <c r="BGL243" s="13"/>
      <c r="BGM243" s="13"/>
      <c r="BGN243" s="13"/>
      <c r="BGO243" s="13"/>
      <c r="BGP243" s="13"/>
      <c r="BGQ243" s="13"/>
      <c r="BGR243" s="13"/>
      <c r="BGS243" s="13"/>
      <c r="BGT243" s="13"/>
      <c r="BGU243" s="13"/>
      <c r="BGV243" s="13"/>
      <c r="BGW243" s="13"/>
      <c r="BGX243" s="13"/>
      <c r="BGY243" s="13"/>
      <c r="BGZ243" s="13"/>
      <c r="BHA243" s="13"/>
      <c r="BHB243" s="13"/>
      <c r="BHC243" s="13"/>
      <c r="BHD243" s="13"/>
      <c r="BHE243" s="13"/>
      <c r="BHF243" s="13"/>
      <c r="BHG243" s="13"/>
      <c r="BHH243" s="13"/>
      <c r="BHI243" s="13"/>
      <c r="BHJ243" s="13"/>
      <c r="BHK243" s="13"/>
      <c r="BHL243" s="13"/>
      <c r="BHM243" s="13"/>
      <c r="BHN243" s="13"/>
      <c r="BHO243" s="13"/>
      <c r="BHP243" s="13"/>
      <c r="BHQ243" s="13"/>
      <c r="BHR243" s="13"/>
      <c r="BHS243" s="13"/>
      <c r="BHT243" s="13"/>
      <c r="BHU243" s="13"/>
      <c r="BHV243" s="13"/>
      <c r="BHW243" s="13"/>
      <c r="BHX243" s="13"/>
      <c r="BHY243" s="13"/>
      <c r="BHZ243" s="13"/>
      <c r="BIA243" s="13"/>
      <c r="BIB243" s="13"/>
      <c r="BIC243" s="13"/>
      <c r="BID243" s="13"/>
      <c r="BIE243" s="13"/>
      <c r="BIF243" s="13"/>
      <c r="BIG243" s="13"/>
      <c r="BIH243" s="13"/>
      <c r="BII243" s="13"/>
      <c r="BIJ243" s="13"/>
      <c r="BIK243" s="13"/>
      <c r="BIL243" s="13"/>
      <c r="BIM243" s="13"/>
      <c r="BIN243" s="13"/>
      <c r="BIO243" s="13"/>
      <c r="BIP243" s="13"/>
      <c r="BIQ243" s="13"/>
      <c r="BIR243" s="13"/>
      <c r="BIS243" s="13"/>
      <c r="BIT243" s="13"/>
      <c r="BIU243" s="13"/>
      <c r="BIV243" s="13"/>
      <c r="BIW243" s="13"/>
      <c r="BIX243" s="13"/>
      <c r="BIY243" s="13"/>
      <c r="BIZ243" s="13"/>
      <c r="BJA243" s="13"/>
      <c r="BJB243" s="13"/>
      <c r="BJC243" s="13"/>
      <c r="BJD243" s="13"/>
      <c r="BJE243" s="13"/>
      <c r="BJF243" s="13"/>
      <c r="BJG243" s="13"/>
      <c r="BJH243" s="13"/>
      <c r="BJI243" s="13"/>
      <c r="BJJ243" s="13"/>
      <c r="BJK243" s="13"/>
      <c r="BJL243" s="13"/>
      <c r="BJM243" s="13"/>
      <c r="BJN243" s="13"/>
      <c r="BJO243" s="13"/>
      <c r="BJP243" s="13"/>
      <c r="BJQ243" s="13"/>
      <c r="BJR243" s="13"/>
      <c r="BJS243" s="13"/>
      <c r="BJT243" s="13"/>
      <c r="BJU243" s="13"/>
      <c r="BJV243" s="13"/>
      <c r="BJW243" s="13"/>
      <c r="BJX243" s="13"/>
      <c r="BJY243" s="13"/>
      <c r="BJZ243" s="13"/>
      <c r="BKA243" s="13"/>
      <c r="BKB243" s="13"/>
      <c r="BKC243" s="13"/>
      <c r="BKD243" s="13"/>
      <c r="BKE243" s="13"/>
      <c r="BKF243" s="13"/>
      <c r="BKG243" s="13"/>
      <c r="BKH243" s="13"/>
      <c r="BKI243" s="13"/>
      <c r="BKJ243" s="13"/>
      <c r="BKK243" s="13"/>
      <c r="BKL243" s="13"/>
      <c r="BKM243" s="13"/>
      <c r="BKN243" s="13"/>
      <c r="BKO243" s="13"/>
      <c r="BKP243" s="13"/>
      <c r="BKQ243" s="13"/>
      <c r="BKR243" s="13"/>
      <c r="BKS243" s="13"/>
      <c r="BKT243" s="13"/>
      <c r="BKU243" s="13"/>
      <c r="BKV243" s="13"/>
      <c r="BKW243" s="13"/>
      <c r="BKX243" s="13"/>
      <c r="BKY243" s="13"/>
      <c r="BKZ243" s="13"/>
      <c r="BLA243" s="13"/>
      <c r="BLB243" s="13"/>
      <c r="BLC243" s="13"/>
      <c r="BLD243" s="13"/>
      <c r="BLE243" s="13"/>
      <c r="BLF243" s="13"/>
      <c r="BLG243" s="13"/>
      <c r="BLH243" s="13"/>
      <c r="BLI243" s="13"/>
      <c r="BLJ243" s="13"/>
      <c r="BLK243" s="13"/>
      <c r="BLL243" s="13"/>
      <c r="BLM243" s="13"/>
      <c r="BLN243" s="13"/>
      <c r="BLO243" s="13"/>
      <c r="BLP243" s="13"/>
      <c r="BLQ243" s="13"/>
      <c r="BLR243" s="13"/>
      <c r="BLS243" s="13"/>
      <c r="BLT243" s="13"/>
      <c r="BLU243" s="13"/>
      <c r="BLV243" s="13"/>
      <c r="BLW243" s="13"/>
      <c r="BLX243" s="13"/>
      <c r="BLY243" s="13"/>
      <c r="BLZ243" s="13"/>
      <c r="BMA243" s="13"/>
      <c r="BMB243" s="13"/>
      <c r="BMC243" s="13"/>
      <c r="BMD243" s="13"/>
      <c r="BME243" s="13"/>
      <c r="BMF243" s="13"/>
      <c r="BMG243" s="13"/>
      <c r="BMH243" s="13"/>
      <c r="BMI243" s="13"/>
      <c r="BMJ243" s="13"/>
      <c r="BMK243" s="13"/>
      <c r="BML243" s="13"/>
      <c r="BMM243" s="13"/>
      <c r="BMN243" s="13"/>
      <c r="BMO243" s="13"/>
      <c r="BMP243" s="13"/>
      <c r="BMQ243" s="13"/>
      <c r="BMR243" s="13"/>
      <c r="BMS243" s="13"/>
      <c r="BMT243" s="13"/>
      <c r="BMU243" s="13"/>
      <c r="BMV243" s="13"/>
      <c r="BMW243" s="13"/>
      <c r="BMX243" s="13"/>
      <c r="BMY243" s="13"/>
      <c r="BMZ243" s="13"/>
      <c r="BNA243" s="13"/>
      <c r="BNB243" s="13"/>
      <c r="BNC243" s="13"/>
      <c r="BND243" s="13"/>
      <c r="BNE243" s="13"/>
      <c r="BNF243" s="13"/>
      <c r="BNG243" s="13"/>
      <c r="BNH243" s="13"/>
      <c r="BNI243" s="13"/>
      <c r="BNJ243" s="13"/>
      <c r="BNK243" s="13"/>
      <c r="BNL243" s="13"/>
      <c r="BNM243" s="13"/>
      <c r="BNN243" s="13"/>
      <c r="BNO243" s="13"/>
      <c r="BNP243" s="13"/>
      <c r="BNQ243" s="13"/>
      <c r="BNR243" s="13"/>
      <c r="BNS243" s="13"/>
      <c r="BNT243" s="13"/>
      <c r="BNU243" s="13"/>
      <c r="BNV243" s="13"/>
      <c r="BNW243" s="13"/>
      <c r="BNX243" s="13"/>
      <c r="BNY243" s="13"/>
      <c r="BNZ243" s="13"/>
      <c r="BOA243" s="13"/>
      <c r="BOB243" s="13"/>
      <c r="BOC243" s="13"/>
      <c r="BOD243" s="13"/>
      <c r="BOE243" s="13"/>
      <c r="BOF243" s="13"/>
      <c r="BOG243" s="13"/>
      <c r="BOH243" s="13"/>
      <c r="BOI243" s="13"/>
      <c r="BOJ243" s="13"/>
      <c r="BOK243" s="13"/>
      <c r="BOL243" s="13"/>
      <c r="BOM243" s="13"/>
      <c r="BON243" s="13"/>
      <c r="BOO243" s="13"/>
      <c r="BOP243" s="13"/>
      <c r="BOQ243" s="13"/>
      <c r="BOR243" s="13"/>
      <c r="BOS243" s="13"/>
      <c r="BOT243" s="13"/>
      <c r="BOU243" s="13"/>
      <c r="BOV243" s="13"/>
      <c r="BOW243" s="13"/>
      <c r="BOX243" s="13"/>
      <c r="BOY243" s="13"/>
      <c r="BOZ243" s="13"/>
      <c r="BPA243" s="13"/>
      <c r="BPB243" s="13"/>
      <c r="BPC243" s="13"/>
      <c r="BPD243" s="13"/>
      <c r="BPE243" s="13"/>
      <c r="BPF243" s="13"/>
      <c r="BPG243" s="13"/>
      <c r="BPH243" s="13"/>
      <c r="BPI243" s="13"/>
      <c r="BPJ243" s="13"/>
      <c r="BPK243" s="13"/>
      <c r="BPL243" s="13"/>
      <c r="BPM243" s="13"/>
      <c r="BPN243" s="13"/>
      <c r="BPO243" s="13"/>
      <c r="BPP243" s="13"/>
      <c r="BPQ243" s="13"/>
      <c r="BPR243" s="13"/>
      <c r="BPS243" s="13"/>
      <c r="BPT243" s="13"/>
      <c r="BPU243" s="13"/>
      <c r="BPV243" s="13"/>
      <c r="BPW243" s="13"/>
      <c r="BPX243" s="13"/>
      <c r="BPY243" s="13"/>
      <c r="BPZ243" s="13"/>
      <c r="BQA243" s="13"/>
      <c r="BQB243" s="13"/>
      <c r="BQC243" s="13"/>
      <c r="BQD243" s="13"/>
      <c r="BQE243" s="13"/>
      <c r="BQF243" s="13"/>
      <c r="BQG243" s="13"/>
      <c r="BQH243" s="13"/>
      <c r="BQI243" s="13"/>
      <c r="BQJ243" s="13"/>
      <c r="BQK243" s="13"/>
      <c r="BQL243" s="13"/>
      <c r="BQM243" s="13"/>
      <c r="BQN243" s="13"/>
      <c r="BQO243" s="13"/>
      <c r="BQP243" s="13"/>
      <c r="BQQ243" s="13"/>
      <c r="BQR243" s="13"/>
      <c r="BQS243" s="13"/>
      <c r="BQT243" s="13"/>
      <c r="BQU243" s="13"/>
      <c r="BQV243" s="13"/>
      <c r="BQW243" s="13"/>
      <c r="BQX243" s="13"/>
      <c r="BQY243" s="13"/>
      <c r="BQZ243" s="13"/>
      <c r="BRA243" s="13"/>
      <c r="BRB243" s="13"/>
      <c r="BRC243" s="13"/>
      <c r="BRD243" s="13"/>
      <c r="BRE243" s="13"/>
      <c r="BRF243" s="13"/>
      <c r="BRG243" s="13"/>
      <c r="BRH243" s="13"/>
      <c r="BRI243" s="13"/>
      <c r="BRJ243" s="13"/>
      <c r="BRK243" s="13"/>
      <c r="BRL243" s="13"/>
      <c r="BRM243" s="13"/>
      <c r="BRN243" s="13"/>
      <c r="BRO243" s="13"/>
      <c r="BRP243" s="13"/>
      <c r="BRQ243" s="13"/>
      <c r="BRR243" s="13"/>
      <c r="BRS243" s="13"/>
      <c r="BRT243" s="13"/>
      <c r="BRU243" s="13"/>
      <c r="BRV243" s="13"/>
      <c r="BRW243" s="13"/>
      <c r="BRX243" s="13"/>
      <c r="BRY243" s="13"/>
      <c r="BRZ243" s="13"/>
      <c r="BSA243" s="13"/>
      <c r="BSB243" s="13"/>
      <c r="BSC243" s="13"/>
      <c r="BSD243" s="13"/>
      <c r="BSE243" s="13"/>
      <c r="BSF243" s="13"/>
      <c r="BSG243" s="13"/>
      <c r="BSH243" s="13"/>
      <c r="BSI243" s="13"/>
      <c r="BSJ243" s="13"/>
      <c r="BSK243" s="13"/>
      <c r="BSL243" s="13"/>
      <c r="BSM243" s="13"/>
      <c r="BSN243" s="13"/>
      <c r="BSO243" s="13"/>
      <c r="BSP243" s="13"/>
      <c r="BSQ243" s="13"/>
      <c r="BSR243" s="13"/>
      <c r="BSS243" s="13"/>
      <c r="BST243" s="13"/>
      <c r="BSU243" s="13"/>
      <c r="BSV243" s="13"/>
      <c r="BSW243" s="13"/>
      <c r="BSX243" s="13"/>
      <c r="BSY243" s="13"/>
      <c r="BSZ243" s="13"/>
      <c r="BTA243" s="13"/>
      <c r="BTB243" s="13"/>
      <c r="BTC243" s="13"/>
      <c r="BTD243" s="13"/>
      <c r="BTE243" s="13"/>
      <c r="BTF243" s="13"/>
      <c r="BTG243" s="13"/>
      <c r="BTH243" s="13"/>
      <c r="BTI243" s="13"/>
      <c r="BTJ243" s="13"/>
      <c r="BTK243" s="13"/>
      <c r="BTL243" s="13"/>
      <c r="BTM243" s="13"/>
      <c r="BTN243" s="13"/>
      <c r="BTO243" s="13"/>
      <c r="BTP243" s="13"/>
      <c r="BTQ243" s="13"/>
      <c r="BTR243" s="13"/>
      <c r="BTS243" s="13"/>
      <c r="BTT243" s="13"/>
      <c r="BTU243" s="13"/>
      <c r="BTV243" s="13"/>
      <c r="BTW243" s="13"/>
      <c r="BTX243" s="13"/>
      <c r="BTY243" s="13"/>
      <c r="BTZ243" s="13"/>
      <c r="BUA243" s="13"/>
      <c r="BUB243" s="13"/>
      <c r="BUC243" s="13"/>
      <c r="BUD243" s="13"/>
      <c r="BUE243" s="13"/>
      <c r="BUF243" s="13"/>
      <c r="BUG243" s="13"/>
      <c r="BUH243" s="13"/>
      <c r="BUI243" s="13"/>
      <c r="BUJ243" s="13"/>
      <c r="BUK243" s="13"/>
      <c r="BUL243" s="13"/>
      <c r="BUM243" s="13"/>
      <c r="BUN243" s="13"/>
      <c r="BUO243" s="13"/>
      <c r="BUP243" s="13"/>
      <c r="BUQ243" s="13"/>
      <c r="BUR243" s="13"/>
      <c r="BUS243" s="13"/>
      <c r="BUT243" s="13"/>
      <c r="BUU243" s="13"/>
      <c r="BUV243" s="13"/>
      <c r="BUW243" s="13"/>
      <c r="BUX243" s="13"/>
      <c r="BUY243" s="13"/>
      <c r="BUZ243" s="13"/>
      <c r="BVA243" s="13"/>
      <c r="BVB243" s="13"/>
      <c r="BVC243" s="13"/>
      <c r="BVD243" s="13"/>
      <c r="BVE243" s="13"/>
      <c r="BVF243" s="13"/>
      <c r="BVG243" s="13"/>
      <c r="BVH243" s="13"/>
      <c r="BVI243" s="13"/>
      <c r="BVJ243" s="13"/>
      <c r="BVK243" s="13"/>
      <c r="BVL243" s="13"/>
      <c r="BVM243" s="13"/>
      <c r="BVN243" s="13"/>
      <c r="BVO243" s="13"/>
      <c r="BVP243" s="13"/>
      <c r="BVQ243" s="13"/>
      <c r="BVR243" s="13"/>
      <c r="BVS243" s="13"/>
      <c r="BVT243" s="13"/>
      <c r="BVU243" s="13"/>
      <c r="BVV243" s="13"/>
      <c r="BVW243" s="13"/>
      <c r="BVX243" s="13"/>
      <c r="BVY243" s="13"/>
      <c r="BVZ243" s="13"/>
      <c r="BWA243" s="13"/>
      <c r="BWB243" s="13"/>
      <c r="BWC243" s="13"/>
      <c r="BWD243" s="13"/>
      <c r="BWE243" s="13"/>
      <c r="BWF243" s="13"/>
      <c r="BWG243" s="13"/>
      <c r="BWH243" s="13"/>
      <c r="BWI243" s="13"/>
      <c r="BWJ243" s="13"/>
      <c r="BWK243" s="13"/>
      <c r="BWL243" s="13"/>
      <c r="BWM243" s="13"/>
      <c r="BWN243" s="13"/>
      <c r="BWO243" s="13"/>
      <c r="BWP243" s="13"/>
      <c r="BWQ243" s="13"/>
      <c r="BWR243" s="13"/>
      <c r="BWS243" s="13"/>
      <c r="BWT243" s="13"/>
      <c r="BWU243" s="13"/>
      <c r="BWV243" s="13"/>
      <c r="BWW243" s="13"/>
      <c r="BWX243" s="13"/>
      <c r="BWY243" s="13"/>
      <c r="BWZ243" s="13"/>
      <c r="BXA243" s="13"/>
      <c r="BXB243" s="13"/>
      <c r="BXC243" s="13"/>
      <c r="BXD243" s="13"/>
      <c r="BXE243" s="13"/>
      <c r="BXF243" s="13"/>
      <c r="BXG243" s="13"/>
      <c r="BXH243" s="13"/>
      <c r="BXI243" s="13"/>
      <c r="BXJ243" s="13"/>
      <c r="BXK243" s="13"/>
      <c r="BXL243" s="13"/>
      <c r="BXM243" s="13"/>
      <c r="BXN243" s="13"/>
      <c r="BXO243" s="13"/>
      <c r="BXP243" s="13"/>
      <c r="BXQ243" s="13"/>
      <c r="BXR243" s="13"/>
      <c r="BXS243" s="13"/>
      <c r="BXT243" s="13"/>
      <c r="BXU243" s="13"/>
      <c r="BXV243" s="13"/>
      <c r="BXW243" s="13"/>
      <c r="BXX243" s="13"/>
      <c r="BXY243" s="13"/>
      <c r="BXZ243" s="13"/>
      <c r="BYA243" s="13"/>
      <c r="BYB243" s="13"/>
      <c r="BYC243" s="13"/>
      <c r="BYD243" s="13"/>
      <c r="BYE243" s="13"/>
      <c r="BYF243" s="13"/>
      <c r="BYG243" s="13"/>
      <c r="BYH243" s="13"/>
      <c r="BYI243" s="13"/>
      <c r="BYJ243" s="13"/>
      <c r="BYK243" s="13"/>
      <c r="BYL243" s="13"/>
      <c r="BYM243" s="13"/>
      <c r="BYN243" s="13"/>
      <c r="BYO243" s="13"/>
      <c r="BYP243" s="13"/>
      <c r="BYQ243" s="13"/>
      <c r="BYR243" s="13"/>
      <c r="BYS243" s="13"/>
      <c r="BYT243" s="13"/>
      <c r="BYU243" s="13"/>
      <c r="BYV243" s="13"/>
      <c r="BYW243" s="13"/>
      <c r="BYX243" s="13"/>
      <c r="BYY243" s="13"/>
      <c r="BYZ243" s="13"/>
      <c r="BZA243" s="13"/>
      <c r="BZB243" s="13"/>
      <c r="BZC243" s="13"/>
      <c r="BZD243" s="13"/>
      <c r="BZE243" s="13"/>
      <c r="BZF243" s="13"/>
      <c r="BZG243" s="13"/>
      <c r="BZH243" s="13"/>
      <c r="BZI243" s="13"/>
      <c r="BZJ243" s="13"/>
      <c r="BZK243" s="13"/>
      <c r="BZL243" s="13"/>
      <c r="BZM243" s="13"/>
      <c r="BZN243" s="13"/>
      <c r="BZO243" s="13"/>
      <c r="BZP243" s="13"/>
      <c r="BZQ243" s="13"/>
      <c r="BZR243" s="13"/>
      <c r="BZS243" s="13"/>
      <c r="BZT243" s="13"/>
      <c r="BZU243" s="13"/>
      <c r="BZV243" s="13"/>
      <c r="BZW243" s="13"/>
      <c r="BZX243" s="13"/>
      <c r="BZY243" s="13"/>
      <c r="BZZ243" s="13"/>
      <c r="CAA243" s="13"/>
      <c r="CAB243" s="13"/>
      <c r="CAC243" s="13"/>
      <c r="CAD243" s="13"/>
      <c r="CAE243" s="13"/>
      <c r="CAF243" s="13"/>
      <c r="CAG243" s="13"/>
      <c r="CAH243" s="13"/>
      <c r="CAI243" s="13"/>
      <c r="CAJ243" s="13"/>
      <c r="CAK243" s="13"/>
      <c r="CAL243" s="13"/>
      <c r="CAM243" s="13"/>
      <c r="CAN243" s="13"/>
      <c r="CAO243" s="13"/>
      <c r="CAP243" s="13"/>
      <c r="CAQ243" s="13"/>
      <c r="CAR243" s="13"/>
      <c r="CAS243" s="13"/>
      <c r="CAT243" s="13"/>
      <c r="CAU243" s="13"/>
      <c r="CAV243" s="13"/>
      <c r="CAW243" s="13"/>
      <c r="CAX243" s="13"/>
      <c r="CAY243" s="13"/>
      <c r="CAZ243" s="13"/>
      <c r="CBA243" s="13"/>
      <c r="CBB243" s="13"/>
      <c r="CBC243" s="13"/>
      <c r="CBD243" s="13"/>
      <c r="CBE243" s="13"/>
      <c r="CBF243" s="13"/>
      <c r="CBG243" s="13"/>
      <c r="CBH243" s="13"/>
      <c r="CBI243" s="13"/>
      <c r="CBJ243" s="13"/>
      <c r="CBK243" s="13"/>
      <c r="CBL243" s="13"/>
      <c r="CBM243" s="13"/>
      <c r="CBN243" s="13"/>
      <c r="CBO243" s="13"/>
      <c r="CBP243" s="13"/>
      <c r="CBQ243" s="13"/>
      <c r="CBR243" s="13"/>
      <c r="CBS243" s="13"/>
      <c r="CBT243" s="13"/>
      <c r="CBU243" s="13"/>
      <c r="CBV243" s="13"/>
      <c r="CBW243" s="13"/>
      <c r="CBX243" s="13"/>
      <c r="CBY243" s="13"/>
      <c r="CBZ243" s="13"/>
      <c r="CCA243" s="13"/>
      <c r="CCB243" s="13"/>
      <c r="CCC243" s="13"/>
      <c r="CCD243" s="13"/>
      <c r="CCE243" s="13"/>
      <c r="CCF243" s="13"/>
      <c r="CCG243" s="13"/>
      <c r="CCH243" s="13"/>
      <c r="CCI243" s="13"/>
      <c r="CCJ243" s="13"/>
      <c r="CCK243" s="13"/>
      <c r="CCL243" s="13"/>
      <c r="CCM243" s="13"/>
      <c r="CCN243" s="13"/>
      <c r="CCO243" s="13"/>
      <c r="CCP243" s="13"/>
      <c r="CCQ243" s="13"/>
      <c r="CCR243" s="13"/>
      <c r="CCS243" s="13"/>
      <c r="CCT243" s="13"/>
      <c r="CCU243" s="13"/>
      <c r="CCV243" s="13"/>
      <c r="CCW243" s="13"/>
      <c r="CCX243" s="13"/>
      <c r="CCY243" s="13"/>
      <c r="CCZ243" s="13"/>
      <c r="CDA243" s="13"/>
      <c r="CDB243" s="13"/>
      <c r="CDC243" s="13"/>
      <c r="CDD243" s="13"/>
      <c r="CDE243" s="13"/>
      <c r="CDF243" s="13"/>
      <c r="CDG243" s="13"/>
      <c r="CDH243" s="13"/>
      <c r="CDI243" s="13"/>
      <c r="CDJ243" s="13"/>
      <c r="CDK243" s="13"/>
      <c r="CDL243" s="13"/>
      <c r="CDM243" s="13"/>
      <c r="CDN243" s="13"/>
      <c r="CDO243" s="13"/>
      <c r="CDP243" s="13"/>
      <c r="CDQ243" s="13"/>
      <c r="CDR243" s="13"/>
      <c r="CDS243" s="13"/>
      <c r="CDT243" s="13"/>
      <c r="CDU243" s="13"/>
      <c r="CDV243" s="13"/>
      <c r="CDW243" s="13"/>
      <c r="CDX243" s="13"/>
      <c r="CDY243" s="13"/>
      <c r="CDZ243" s="13"/>
      <c r="CEA243" s="13"/>
      <c r="CEB243" s="13"/>
      <c r="CEC243" s="13"/>
      <c r="CED243" s="13"/>
      <c r="CEE243" s="13"/>
      <c r="CEF243" s="13"/>
      <c r="CEG243" s="13"/>
      <c r="CEH243" s="13"/>
      <c r="CEI243" s="13"/>
      <c r="CEJ243" s="13"/>
      <c r="CEK243" s="13"/>
      <c r="CEL243" s="13"/>
      <c r="CEM243" s="13"/>
      <c r="CEN243" s="13"/>
      <c r="CEO243" s="13"/>
      <c r="CEP243" s="13"/>
      <c r="CEQ243" s="13"/>
      <c r="CER243" s="13"/>
      <c r="CES243" s="13"/>
      <c r="CET243" s="13"/>
      <c r="CEU243" s="13"/>
      <c r="CEV243" s="13"/>
      <c r="CEW243" s="13"/>
      <c r="CEX243" s="13"/>
      <c r="CEY243" s="13"/>
      <c r="CEZ243" s="13"/>
      <c r="CFA243" s="13"/>
      <c r="CFB243" s="13"/>
      <c r="CFC243" s="13"/>
      <c r="CFD243" s="13"/>
      <c r="CFE243" s="13"/>
      <c r="CFF243" s="13"/>
      <c r="CFG243" s="13"/>
      <c r="CFH243" s="13"/>
      <c r="CFI243" s="13"/>
      <c r="CFJ243" s="13"/>
      <c r="CFK243" s="13"/>
      <c r="CFL243" s="13"/>
      <c r="CFM243" s="13"/>
      <c r="CFN243" s="13"/>
      <c r="CFO243" s="13"/>
      <c r="CFP243" s="13"/>
      <c r="CFQ243" s="13"/>
      <c r="CFR243" s="13"/>
      <c r="CFS243" s="13"/>
      <c r="CFT243" s="13"/>
      <c r="CFU243" s="13"/>
      <c r="CFV243" s="13"/>
      <c r="CFW243" s="13"/>
      <c r="CFX243" s="13"/>
      <c r="CFY243" s="13"/>
      <c r="CFZ243" s="13"/>
      <c r="CGA243" s="13"/>
      <c r="CGB243" s="13"/>
      <c r="CGC243" s="13"/>
      <c r="CGD243" s="13"/>
      <c r="CGE243" s="13"/>
      <c r="CGF243" s="13"/>
      <c r="CGG243" s="13"/>
      <c r="CGH243" s="13"/>
      <c r="CGI243" s="13"/>
      <c r="CGJ243" s="13"/>
      <c r="CGK243" s="13"/>
      <c r="CGL243" s="13"/>
      <c r="CGM243" s="13"/>
      <c r="CGN243" s="13"/>
      <c r="CGO243" s="13"/>
      <c r="CGP243" s="13"/>
      <c r="CGQ243" s="13"/>
      <c r="CGR243" s="13"/>
      <c r="CGS243" s="13"/>
      <c r="CGT243" s="13"/>
      <c r="CGU243" s="13"/>
      <c r="CGV243" s="13"/>
      <c r="CGW243" s="13"/>
      <c r="CGX243" s="13"/>
      <c r="CGY243" s="13"/>
      <c r="CGZ243" s="13"/>
      <c r="CHA243" s="13"/>
      <c r="CHB243" s="13"/>
      <c r="CHC243" s="13"/>
      <c r="CHD243" s="13"/>
      <c r="CHE243" s="13"/>
      <c r="CHF243" s="13"/>
      <c r="CHG243" s="13"/>
      <c r="CHH243" s="13"/>
      <c r="CHI243" s="13"/>
      <c r="CHJ243" s="13"/>
      <c r="CHK243" s="13"/>
      <c r="CHL243" s="13"/>
      <c r="CHM243" s="13"/>
      <c r="CHN243" s="13"/>
      <c r="CHO243" s="13"/>
      <c r="CHP243" s="13"/>
      <c r="CHQ243" s="13"/>
      <c r="CHR243" s="13"/>
      <c r="CHS243" s="13"/>
      <c r="CHT243" s="13"/>
      <c r="CHU243" s="13"/>
      <c r="CHV243" s="13"/>
      <c r="CHW243" s="13"/>
      <c r="CHX243" s="13"/>
      <c r="CHY243" s="13"/>
      <c r="CHZ243" s="13"/>
      <c r="CIA243" s="13"/>
      <c r="CIB243" s="13"/>
      <c r="CIC243" s="13"/>
      <c r="CID243" s="13"/>
      <c r="CIE243" s="13"/>
      <c r="CIF243" s="13"/>
      <c r="CIG243" s="13"/>
      <c r="CIH243" s="13"/>
      <c r="CII243" s="13"/>
      <c r="CIJ243" s="13"/>
      <c r="CIK243" s="13"/>
      <c r="CIL243" s="13"/>
      <c r="CIM243" s="13"/>
      <c r="CIN243" s="13"/>
      <c r="CIO243" s="13"/>
      <c r="CIP243" s="13"/>
      <c r="CIQ243" s="13"/>
      <c r="CIR243" s="13"/>
      <c r="CIS243" s="13"/>
      <c r="CIT243" s="13"/>
      <c r="CIU243" s="13"/>
      <c r="CIV243" s="13"/>
      <c r="CIW243" s="13"/>
      <c r="CIX243" s="13"/>
      <c r="CIY243" s="13"/>
      <c r="CIZ243" s="13"/>
      <c r="CJA243" s="13"/>
      <c r="CJB243" s="13"/>
      <c r="CJC243" s="13"/>
      <c r="CJD243" s="13"/>
      <c r="CJE243" s="13"/>
      <c r="CJF243" s="13"/>
      <c r="CJG243" s="13"/>
      <c r="CJH243" s="13"/>
      <c r="CJI243" s="13"/>
      <c r="CJJ243" s="13"/>
      <c r="CJK243" s="13"/>
      <c r="CJL243" s="13"/>
      <c r="CJM243" s="13"/>
      <c r="CJN243" s="13"/>
      <c r="CJO243" s="13"/>
      <c r="CJP243" s="13"/>
      <c r="CJQ243" s="13"/>
      <c r="CJR243" s="13"/>
      <c r="CJS243" s="13"/>
      <c r="CJT243" s="13"/>
      <c r="CJU243" s="13"/>
      <c r="CJV243" s="13"/>
      <c r="CJW243" s="13"/>
      <c r="CJX243" s="13"/>
      <c r="CJY243" s="13"/>
      <c r="CJZ243" s="13"/>
      <c r="CKA243" s="13"/>
      <c r="CKB243" s="13"/>
      <c r="CKC243" s="13"/>
      <c r="CKD243" s="13"/>
      <c r="CKE243" s="13"/>
      <c r="CKF243" s="13"/>
      <c r="CKG243" s="13"/>
      <c r="CKH243" s="13"/>
      <c r="CKI243" s="13"/>
      <c r="CKJ243" s="13"/>
      <c r="CKK243" s="13"/>
      <c r="CKL243" s="13"/>
      <c r="CKM243" s="13"/>
      <c r="CKN243" s="13"/>
      <c r="CKO243" s="13"/>
      <c r="CKP243" s="13"/>
      <c r="CKQ243" s="13"/>
      <c r="CKR243" s="13"/>
      <c r="CKS243" s="13"/>
      <c r="CKT243" s="13"/>
      <c r="CKU243" s="13"/>
      <c r="CKV243" s="13"/>
      <c r="CKW243" s="13"/>
      <c r="CKX243" s="13"/>
      <c r="CKY243" s="13"/>
      <c r="CKZ243" s="13"/>
      <c r="CLA243" s="13"/>
      <c r="CLB243" s="13"/>
      <c r="CLC243" s="13"/>
      <c r="CLD243" s="13"/>
      <c r="CLE243" s="13"/>
      <c r="CLF243" s="13"/>
      <c r="CLG243" s="13"/>
      <c r="CLH243" s="13"/>
      <c r="CLI243" s="13"/>
      <c r="CLJ243" s="13"/>
      <c r="CLK243" s="13"/>
      <c r="CLL243" s="13"/>
      <c r="CLM243" s="13"/>
      <c r="CLN243" s="13"/>
      <c r="CLO243" s="13"/>
      <c r="CLP243" s="13"/>
      <c r="CLQ243" s="13"/>
      <c r="CLR243" s="13"/>
      <c r="CLS243" s="13"/>
      <c r="CLT243" s="13"/>
      <c r="CLU243" s="13"/>
      <c r="CLV243" s="13"/>
      <c r="CLW243" s="13"/>
      <c r="CLX243" s="13"/>
      <c r="CLY243" s="13"/>
      <c r="CLZ243" s="13"/>
      <c r="CMA243" s="13"/>
      <c r="CMB243" s="13"/>
      <c r="CMC243" s="13"/>
      <c r="CMD243" s="13"/>
      <c r="CME243" s="13"/>
      <c r="CMF243" s="13"/>
      <c r="CMG243" s="13"/>
      <c r="CMH243" s="13"/>
      <c r="CMI243" s="13"/>
      <c r="CMJ243" s="13"/>
      <c r="CMK243" s="13"/>
      <c r="CML243" s="13"/>
      <c r="CMM243" s="13"/>
      <c r="CMN243" s="13"/>
      <c r="CMO243" s="13"/>
      <c r="CMP243" s="13"/>
      <c r="CMQ243" s="13"/>
      <c r="CMR243" s="13"/>
      <c r="CMS243" s="13"/>
      <c r="CMT243" s="13"/>
      <c r="CMU243" s="13"/>
      <c r="CMV243" s="13"/>
      <c r="CMW243" s="13"/>
      <c r="CMX243" s="13"/>
      <c r="CMY243" s="13"/>
      <c r="CMZ243" s="13"/>
      <c r="CNA243" s="13"/>
      <c r="CNB243" s="13"/>
      <c r="CNC243" s="13"/>
      <c r="CND243" s="13"/>
      <c r="CNE243" s="13"/>
      <c r="CNF243" s="13"/>
      <c r="CNG243" s="13"/>
      <c r="CNH243" s="13"/>
      <c r="CNI243" s="13"/>
      <c r="CNJ243" s="13"/>
      <c r="CNK243" s="13"/>
      <c r="CNL243" s="13"/>
      <c r="CNM243" s="13"/>
      <c r="CNN243" s="13"/>
      <c r="CNO243" s="13"/>
      <c r="CNP243" s="13"/>
      <c r="CNQ243" s="13"/>
      <c r="CNR243" s="13"/>
      <c r="CNS243" s="13"/>
      <c r="CNT243" s="13"/>
      <c r="CNU243" s="13"/>
      <c r="CNV243" s="13"/>
      <c r="CNW243" s="13"/>
      <c r="CNX243" s="13"/>
      <c r="CNY243" s="13"/>
      <c r="CNZ243" s="13"/>
      <c r="COA243" s="13"/>
      <c r="COB243" s="13"/>
      <c r="COC243" s="13"/>
      <c r="COD243" s="13"/>
      <c r="COE243" s="13"/>
      <c r="COF243" s="13"/>
      <c r="COG243" s="13"/>
      <c r="COH243" s="13"/>
      <c r="COI243" s="13"/>
      <c r="COJ243" s="13"/>
      <c r="COK243" s="13"/>
      <c r="COL243" s="13"/>
      <c r="COM243" s="13"/>
      <c r="CON243" s="13"/>
      <c r="COO243" s="13"/>
      <c r="COP243" s="13"/>
      <c r="COQ243" s="13"/>
      <c r="COR243" s="13"/>
      <c r="COS243" s="13"/>
      <c r="COT243" s="13"/>
      <c r="COU243" s="13"/>
      <c r="COV243" s="13"/>
      <c r="COW243" s="13"/>
      <c r="COX243" s="13"/>
      <c r="COY243" s="13"/>
      <c r="COZ243" s="13"/>
      <c r="CPA243" s="13"/>
      <c r="CPB243" s="13"/>
      <c r="CPC243" s="13"/>
      <c r="CPD243" s="13"/>
      <c r="CPE243" s="13"/>
      <c r="CPF243" s="13"/>
      <c r="CPG243" s="13"/>
      <c r="CPH243" s="13"/>
      <c r="CPI243" s="13"/>
      <c r="CPJ243" s="13"/>
      <c r="CPK243" s="13"/>
      <c r="CPL243" s="13"/>
      <c r="CPM243" s="13"/>
      <c r="CPN243" s="13"/>
      <c r="CPO243" s="13"/>
      <c r="CPP243" s="13"/>
      <c r="CPQ243" s="13"/>
      <c r="CPR243" s="13"/>
      <c r="CPS243" s="13"/>
      <c r="CPT243" s="13"/>
      <c r="CPU243" s="13"/>
      <c r="CPV243" s="13"/>
      <c r="CPW243" s="13"/>
      <c r="CPX243" s="13"/>
      <c r="CPY243" s="13"/>
      <c r="CPZ243" s="13"/>
      <c r="CQA243" s="13"/>
      <c r="CQB243" s="13"/>
      <c r="CQC243" s="13"/>
      <c r="CQD243" s="13"/>
      <c r="CQE243" s="13"/>
      <c r="CQF243" s="13"/>
      <c r="CQG243" s="13"/>
      <c r="CQH243" s="13"/>
      <c r="CQI243" s="13"/>
      <c r="CQJ243" s="13"/>
      <c r="CQK243" s="13"/>
      <c r="CQL243" s="13"/>
      <c r="CQM243" s="13"/>
      <c r="CQN243" s="13"/>
      <c r="CQO243" s="13"/>
      <c r="CQP243" s="13"/>
      <c r="CQQ243" s="13"/>
      <c r="CQR243" s="13"/>
      <c r="CQS243" s="13"/>
      <c r="CQT243" s="13"/>
      <c r="CQU243" s="13"/>
      <c r="CQV243" s="13"/>
      <c r="CQW243" s="13"/>
      <c r="CQX243" s="13"/>
      <c r="CQY243" s="13"/>
      <c r="CQZ243" s="13"/>
      <c r="CRA243" s="13"/>
      <c r="CRB243" s="13"/>
      <c r="CRC243" s="13"/>
      <c r="CRD243" s="13"/>
      <c r="CRE243" s="13"/>
      <c r="CRF243" s="13"/>
      <c r="CRG243" s="13"/>
      <c r="CRH243" s="13"/>
      <c r="CRI243" s="13"/>
      <c r="CRJ243" s="13"/>
      <c r="CRK243" s="13"/>
      <c r="CRL243" s="13"/>
      <c r="CRM243" s="13"/>
      <c r="CRN243" s="13"/>
      <c r="CRO243" s="13"/>
      <c r="CRP243" s="13"/>
      <c r="CRQ243" s="13"/>
      <c r="CRR243" s="13"/>
      <c r="CRS243" s="13"/>
      <c r="CRT243" s="13"/>
      <c r="CRU243" s="13"/>
      <c r="CRV243" s="13"/>
      <c r="CRW243" s="13"/>
      <c r="CRX243" s="13"/>
      <c r="CRY243" s="13"/>
      <c r="CRZ243" s="13"/>
      <c r="CSA243" s="13"/>
      <c r="CSB243" s="13"/>
      <c r="CSC243" s="13"/>
      <c r="CSD243" s="13"/>
      <c r="CSE243" s="13"/>
      <c r="CSF243" s="13"/>
      <c r="CSG243" s="13"/>
      <c r="CSH243" s="13"/>
      <c r="CSI243" s="13"/>
      <c r="CSJ243" s="13"/>
      <c r="CSK243" s="13"/>
      <c r="CSL243" s="13"/>
      <c r="CSM243" s="13"/>
      <c r="CSN243" s="13"/>
      <c r="CSO243" s="13"/>
      <c r="CSP243" s="13"/>
      <c r="CSQ243" s="13"/>
      <c r="CSR243" s="13"/>
      <c r="CSS243" s="13"/>
      <c r="CST243" s="13"/>
      <c r="CSU243" s="13"/>
      <c r="CSV243" s="13"/>
      <c r="CSW243" s="13"/>
      <c r="CSX243" s="13"/>
      <c r="CSY243" s="13"/>
      <c r="CSZ243" s="13"/>
      <c r="CTA243" s="13"/>
      <c r="CTB243" s="13"/>
      <c r="CTC243" s="13"/>
      <c r="CTD243" s="13"/>
      <c r="CTE243" s="13"/>
      <c r="CTF243" s="13"/>
      <c r="CTG243" s="13"/>
      <c r="CTH243" s="13"/>
      <c r="CTI243" s="13"/>
      <c r="CTJ243" s="13"/>
      <c r="CTK243" s="13"/>
      <c r="CTL243" s="13"/>
      <c r="CTM243" s="13"/>
      <c r="CTN243" s="13"/>
      <c r="CTO243" s="13"/>
      <c r="CTP243" s="13"/>
      <c r="CTQ243" s="13"/>
      <c r="CTR243" s="13"/>
      <c r="CTS243" s="13"/>
      <c r="CTT243" s="13"/>
      <c r="CTU243" s="13"/>
      <c r="CTV243" s="13"/>
      <c r="CTW243" s="13"/>
      <c r="CTX243" s="13"/>
      <c r="CTY243" s="13"/>
      <c r="CTZ243" s="13"/>
      <c r="CUA243" s="13"/>
      <c r="CUB243" s="13"/>
      <c r="CUC243" s="13"/>
      <c r="CUD243" s="13"/>
      <c r="CUE243" s="13"/>
      <c r="CUF243" s="13"/>
      <c r="CUG243" s="13"/>
      <c r="CUH243" s="13"/>
      <c r="CUI243" s="13"/>
      <c r="CUJ243" s="13"/>
      <c r="CUK243" s="13"/>
      <c r="CUL243" s="13"/>
      <c r="CUM243" s="13"/>
      <c r="CUN243" s="13"/>
      <c r="CUO243" s="13"/>
      <c r="CUP243" s="13"/>
      <c r="CUQ243" s="13"/>
      <c r="CUR243" s="13"/>
      <c r="CUS243" s="13"/>
      <c r="CUT243" s="13"/>
      <c r="CUU243" s="13"/>
      <c r="CUV243" s="13"/>
      <c r="CUW243" s="13"/>
      <c r="CUX243" s="13"/>
      <c r="CUY243" s="13"/>
      <c r="CUZ243" s="13"/>
      <c r="CVA243" s="13"/>
      <c r="CVB243" s="13"/>
      <c r="CVC243" s="13"/>
      <c r="CVD243" s="13"/>
      <c r="CVE243" s="13"/>
      <c r="CVF243" s="13"/>
      <c r="CVG243" s="13"/>
      <c r="CVH243" s="13"/>
      <c r="CVI243" s="13"/>
      <c r="CVJ243" s="13"/>
      <c r="CVK243" s="13"/>
      <c r="CVL243" s="13"/>
      <c r="CVM243" s="13"/>
      <c r="CVN243" s="13"/>
      <c r="CVO243" s="13"/>
      <c r="CVP243" s="13"/>
      <c r="CVQ243" s="13"/>
      <c r="CVR243" s="13"/>
      <c r="CVS243" s="13"/>
      <c r="CVT243" s="13"/>
      <c r="CVU243" s="13"/>
      <c r="CVV243" s="13"/>
      <c r="CVW243" s="13"/>
      <c r="CVX243" s="13"/>
      <c r="CVY243" s="13"/>
      <c r="CVZ243" s="13"/>
      <c r="CWA243" s="13"/>
      <c r="CWB243" s="13"/>
      <c r="CWC243" s="13"/>
      <c r="CWD243" s="13"/>
      <c r="CWE243" s="13"/>
      <c r="CWF243" s="13"/>
      <c r="CWG243" s="13"/>
      <c r="CWH243" s="13"/>
      <c r="CWI243" s="13"/>
      <c r="CWJ243" s="13"/>
      <c r="CWK243" s="13"/>
      <c r="CWL243" s="13"/>
      <c r="CWM243" s="13"/>
      <c r="CWN243" s="13"/>
      <c r="CWO243" s="13"/>
      <c r="CWP243" s="13"/>
      <c r="CWQ243" s="13"/>
      <c r="CWR243" s="13"/>
      <c r="CWS243" s="13"/>
      <c r="CWT243" s="13"/>
      <c r="CWU243" s="13"/>
      <c r="CWV243" s="13"/>
      <c r="CWW243" s="13"/>
      <c r="CWX243" s="13"/>
      <c r="CWY243" s="13"/>
      <c r="CWZ243" s="13"/>
      <c r="CXA243" s="13"/>
      <c r="CXB243" s="13"/>
      <c r="CXC243" s="13"/>
      <c r="CXD243" s="13"/>
      <c r="CXE243" s="13"/>
      <c r="CXF243" s="13"/>
      <c r="CXG243" s="13"/>
      <c r="CXH243" s="13"/>
      <c r="CXI243" s="13"/>
      <c r="CXJ243" s="13"/>
      <c r="CXK243" s="13"/>
      <c r="CXL243" s="13"/>
      <c r="CXM243" s="13"/>
      <c r="CXN243" s="13"/>
      <c r="CXO243" s="13"/>
      <c r="CXP243" s="13"/>
      <c r="CXQ243" s="13"/>
      <c r="CXR243" s="13"/>
      <c r="CXS243" s="13"/>
      <c r="CXT243" s="13"/>
      <c r="CXU243" s="13"/>
      <c r="CXV243" s="13"/>
      <c r="CXW243" s="13"/>
      <c r="CXX243" s="13"/>
      <c r="CXY243" s="13"/>
      <c r="CXZ243" s="13"/>
      <c r="CYA243" s="13"/>
      <c r="CYB243" s="13"/>
      <c r="CYC243" s="13"/>
      <c r="CYD243" s="13"/>
      <c r="CYE243" s="13"/>
      <c r="CYF243" s="13"/>
      <c r="CYG243" s="13"/>
      <c r="CYH243" s="13"/>
      <c r="CYI243" s="13"/>
      <c r="CYJ243" s="13"/>
      <c r="CYK243" s="13"/>
      <c r="CYL243" s="13"/>
      <c r="CYM243" s="13"/>
      <c r="CYN243" s="13"/>
      <c r="CYO243" s="13"/>
      <c r="CYP243" s="13"/>
      <c r="CYQ243" s="13"/>
      <c r="CYR243" s="13"/>
      <c r="CYS243" s="13"/>
      <c r="CYT243" s="13"/>
      <c r="CYU243" s="13"/>
      <c r="CYV243" s="13"/>
      <c r="CYW243" s="13"/>
      <c r="CYX243" s="13"/>
      <c r="CYY243" s="13"/>
      <c r="CYZ243" s="13"/>
      <c r="CZA243" s="13"/>
      <c r="CZB243" s="13"/>
      <c r="CZC243" s="13"/>
      <c r="CZD243" s="13"/>
      <c r="CZE243" s="13"/>
      <c r="CZF243" s="13"/>
      <c r="CZG243" s="13"/>
      <c r="CZH243" s="13"/>
      <c r="CZI243" s="13"/>
      <c r="CZJ243" s="13"/>
      <c r="CZK243" s="13"/>
      <c r="CZL243" s="13"/>
      <c r="CZM243" s="13"/>
      <c r="CZN243" s="13"/>
      <c r="CZO243" s="13"/>
      <c r="CZP243" s="13"/>
      <c r="CZQ243" s="13"/>
      <c r="CZR243" s="13"/>
      <c r="CZS243" s="13"/>
      <c r="CZT243" s="13"/>
      <c r="CZU243" s="13"/>
      <c r="CZV243" s="13"/>
      <c r="CZW243" s="13"/>
      <c r="CZX243" s="13"/>
      <c r="CZY243" s="13"/>
      <c r="CZZ243" s="13"/>
      <c r="DAA243" s="13"/>
      <c r="DAB243" s="13"/>
      <c r="DAC243" s="13"/>
      <c r="DAD243" s="13"/>
      <c r="DAE243" s="13"/>
      <c r="DAF243" s="13"/>
      <c r="DAG243" s="13"/>
      <c r="DAH243" s="13"/>
      <c r="DAI243" s="13"/>
      <c r="DAJ243" s="13"/>
      <c r="DAK243" s="13"/>
      <c r="DAL243" s="13"/>
      <c r="DAM243" s="13"/>
      <c r="DAN243" s="13"/>
      <c r="DAO243" s="13"/>
      <c r="DAP243" s="13"/>
      <c r="DAQ243" s="13"/>
      <c r="DAR243" s="13"/>
      <c r="DAS243" s="13"/>
      <c r="DAT243" s="13"/>
      <c r="DAU243" s="13"/>
      <c r="DAV243" s="13"/>
      <c r="DAW243" s="13"/>
      <c r="DAX243" s="13"/>
      <c r="DAY243" s="13"/>
      <c r="DAZ243" s="13"/>
      <c r="DBA243" s="13"/>
      <c r="DBB243" s="13"/>
      <c r="DBC243" s="13"/>
      <c r="DBD243" s="13"/>
      <c r="DBE243" s="13"/>
      <c r="DBF243" s="13"/>
      <c r="DBG243" s="13"/>
      <c r="DBH243" s="13"/>
      <c r="DBI243" s="13"/>
      <c r="DBJ243" s="13"/>
      <c r="DBK243" s="13"/>
      <c r="DBL243" s="13"/>
      <c r="DBM243" s="13"/>
      <c r="DBN243" s="13"/>
      <c r="DBO243" s="13"/>
      <c r="DBP243" s="13"/>
      <c r="DBQ243" s="13"/>
      <c r="DBR243" s="13"/>
      <c r="DBS243" s="13"/>
      <c r="DBT243" s="13"/>
      <c r="DBU243" s="13"/>
      <c r="DBV243" s="13"/>
      <c r="DBW243" s="13"/>
      <c r="DBX243" s="13"/>
      <c r="DBY243" s="13"/>
      <c r="DBZ243" s="13"/>
      <c r="DCA243" s="13"/>
      <c r="DCB243" s="13"/>
      <c r="DCC243" s="13"/>
      <c r="DCD243" s="13"/>
      <c r="DCE243" s="13"/>
      <c r="DCF243" s="13"/>
      <c r="DCG243" s="13"/>
      <c r="DCH243" s="13"/>
      <c r="DCI243" s="13"/>
      <c r="DCJ243" s="13"/>
      <c r="DCK243" s="13"/>
      <c r="DCL243" s="13"/>
      <c r="DCM243" s="13"/>
      <c r="DCN243" s="13"/>
      <c r="DCO243" s="13"/>
      <c r="DCP243" s="13"/>
      <c r="DCQ243" s="13"/>
      <c r="DCR243" s="13"/>
      <c r="DCS243" s="13"/>
      <c r="DCT243" s="13"/>
      <c r="DCU243" s="13"/>
      <c r="DCV243" s="13"/>
      <c r="DCW243" s="13"/>
      <c r="DCX243" s="13"/>
      <c r="DCY243" s="13"/>
      <c r="DCZ243" s="13"/>
      <c r="DDA243" s="13"/>
      <c r="DDB243" s="13"/>
      <c r="DDC243" s="13"/>
      <c r="DDD243" s="13"/>
      <c r="DDE243" s="13"/>
      <c r="DDF243" s="13"/>
      <c r="DDG243" s="13"/>
      <c r="DDH243" s="13"/>
      <c r="DDI243" s="13"/>
      <c r="DDJ243" s="13"/>
      <c r="DDK243" s="13"/>
      <c r="DDL243" s="13"/>
      <c r="DDM243" s="13"/>
      <c r="DDN243" s="13"/>
      <c r="DDO243" s="13"/>
      <c r="DDP243" s="13"/>
      <c r="DDQ243" s="13"/>
      <c r="DDR243" s="13"/>
      <c r="DDS243" s="13"/>
      <c r="DDT243" s="13"/>
      <c r="DDU243" s="13"/>
      <c r="DDV243" s="13"/>
      <c r="DDW243" s="13"/>
      <c r="DDX243" s="13"/>
      <c r="DDY243" s="13"/>
      <c r="DDZ243" s="13"/>
      <c r="DEA243" s="13"/>
      <c r="DEB243" s="13"/>
      <c r="DEC243" s="13"/>
      <c r="DED243" s="13"/>
      <c r="DEE243" s="13"/>
      <c r="DEF243" s="13"/>
      <c r="DEG243" s="13"/>
      <c r="DEH243" s="13"/>
      <c r="DEI243" s="13"/>
      <c r="DEJ243" s="13"/>
      <c r="DEK243" s="13"/>
      <c r="DEL243" s="13"/>
      <c r="DEM243" s="13"/>
      <c r="DEN243" s="13"/>
      <c r="DEO243" s="13"/>
      <c r="DEP243" s="13"/>
      <c r="DEQ243" s="13"/>
      <c r="DER243" s="13"/>
      <c r="DES243" s="13"/>
      <c r="DET243" s="13"/>
      <c r="DEU243" s="13"/>
      <c r="DEV243" s="13"/>
      <c r="DEW243" s="13"/>
      <c r="DEX243" s="13"/>
      <c r="DEY243" s="13"/>
      <c r="DEZ243" s="13"/>
      <c r="DFA243" s="13"/>
      <c r="DFB243" s="13"/>
      <c r="DFC243" s="13"/>
      <c r="DFD243" s="13"/>
      <c r="DFE243" s="13"/>
      <c r="DFF243" s="13"/>
      <c r="DFG243" s="13"/>
      <c r="DFH243" s="13"/>
      <c r="DFI243" s="13"/>
      <c r="DFJ243" s="13"/>
      <c r="DFK243" s="13"/>
      <c r="DFL243" s="13"/>
      <c r="DFM243" s="13"/>
      <c r="DFN243" s="13"/>
      <c r="DFO243" s="13"/>
      <c r="DFP243" s="13"/>
      <c r="DFQ243" s="13"/>
      <c r="DFR243" s="13"/>
      <c r="DFS243" s="13"/>
      <c r="DFT243" s="13"/>
      <c r="DFU243" s="13"/>
      <c r="DFV243" s="13"/>
      <c r="DFW243" s="13"/>
      <c r="DFX243" s="13"/>
      <c r="DFY243" s="13"/>
      <c r="DFZ243" s="13"/>
      <c r="DGA243" s="13"/>
      <c r="DGB243" s="13"/>
      <c r="DGC243" s="13"/>
      <c r="DGD243" s="13"/>
      <c r="DGE243" s="13"/>
      <c r="DGF243" s="13"/>
      <c r="DGG243" s="13"/>
      <c r="DGH243" s="13"/>
      <c r="DGI243" s="13"/>
      <c r="DGJ243" s="13"/>
      <c r="DGK243" s="13"/>
      <c r="DGL243" s="13"/>
      <c r="DGM243" s="13"/>
      <c r="DGN243" s="13"/>
      <c r="DGO243" s="13"/>
      <c r="DGP243" s="13"/>
      <c r="DGQ243" s="13"/>
      <c r="DGR243" s="13"/>
      <c r="DGS243" s="13"/>
      <c r="DGT243" s="13"/>
      <c r="DGU243" s="13"/>
      <c r="DGV243" s="13"/>
      <c r="DGW243" s="13"/>
      <c r="DGX243" s="13"/>
      <c r="DGY243" s="13"/>
      <c r="DGZ243" s="13"/>
      <c r="DHA243" s="13"/>
      <c r="DHB243" s="13"/>
      <c r="DHC243" s="13"/>
      <c r="DHD243" s="13"/>
      <c r="DHE243" s="13"/>
      <c r="DHF243" s="13"/>
      <c r="DHG243" s="13"/>
      <c r="DHH243" s="13"/>
      <c r="DHI243" s="13"/>
      <c r="DHJ243" s="13"/>
      <c r="DHK243" s="13"/>
      <c r="DHL243" s="13"/>
      <c r="DHM243" s="13"/>
      <c r="DHN243" s="13"/>
      <c r="DHO243" s="13"/>
      <c r="DHP243" s="13"/>
      <c r="DHQ243" s="13"/>
      <c r="DHR243" s="13"/>
      <c r="DHS243" s="13"/>
      <c r="DHT243" s="13"/>
      <c r="DHU243" s="13"/>
      <c r="DHV243" s="13"/>
      <c r="DHW243" s="13"/>
      <c r="DHX243" s="13"/>
      <c r="DHY243" s="13"/>
      <c r="DHZ243" s="13"/>
      <c r="DIA243" s="13"/>
      <c r="DIB243" s="13"/>
      <c r="DIC243" s="13"/>
      <c r="DID243" s="13"/>
      <c r="DIE243" s="13"/>
      <c r="DIF243" s="13"/>
      <c r="DIG243" s="13"/>
      <c r="DIH243" s="13"/>
      <c r="DII243" s="13"/>
      <c r="DIJ243" s="13"/>
      <c r="DIK243" s="13"/>
      <c r="DIL243" s="13"/>
      <c r="DIM243" s="13"/>
      <c r="DIN243" s="13"/>
      <c r="DIO243" s="13"/>
      <c r="DIP243" s="13"/>
      <c r="DIQ243" s="13"/>
      <c r="DIR243" s="13"/>
      <c r="DIS243" s="13"/>
      <c r="DIT243" s="13"/>
      <c r="DIU243" s="13"/>
      <c r="DIV243" s="13"/>
      <c r="DIW243" s="13"/>
      <c r="DIX243" s="13"/>
      <c r="DIY243" s="13"/>
      <c r="DIZ243" s="13"/>
      <c r="DJA243" s="13"/>
      <c r="DJB243" s="13"/>
      <c r="DJC243" s="13"/>
      <c r="DJD243" s="13"/>
      <c r="DJE243" s="13"/>
      <c r="DJF243" s="13"/>
      <c r="DJG243" s="13"/>
      <c r="DJH243" s="13"/>
      <c r="DJI243" s="13"/>
      <c r="DJJ243" s="13"/>
      <c r="DJK243" s="13"/>
      <c r="DJL243" s="13"/>
      <c r="DJM243" s="13"/>
      <c r="DJN243" s="13"/>
      <c r="DJO243" s="13"/>
      <c r="DJP243" s="13"/>
      <c r="DJQ243" s="13"/>
      <c r="DJR243" s="13"/>
      <c r="DJS243" s="13"/>
      <c r="DJT243" s="13"/>
      <c r="DJU243" s="13"/>
      <c r="DJV243" s="13"/>
      <c r="DJW243" s="13"/>
      <c r="DJX243" s="13"/>
      <c r="DJY243" s="13"/>
      <c r="DJZ243" s="13"/>
      <c r="DKA243" s="13"/>
      <c r="DKB243" s="13"/>
      <c r="DKC243" s="13"/>
      <c r="DKD243" s="13"/>
      <c r="DKE243" s="13"/>
      <c r="DKF243" s="13"/>
      <c r="DKG243" s="13"/>
      <c r="DKH243" s="13"/>
      <c r="DKI243" s="13"/>
      <c r="DKJ243" s="13"/>
      <c r="DKK243" s="13"/>
      <c r="DKL243" s="13"/>
      <c r="DKM243" s="13"/>
      <c r="DKN243" s="13"/>
      <c r="DKO243" s="13"/>
      <c r="DKP243" s="13"/>
      <c r="DKQ243" s="13"/>
      <c r="DKR243" s="13"/>
      <c r="DKS243" s="13"/>
      <c r="DKT243" s="13"/>
      <c r="DKU243" s="13"/>
      <c r="DKV243" s="13"/>
      <c r="DKW243" s="13"/>
      <c r="DKX243" s="13"/>
      <c r="DKY243" s="13"/>
      <c r="DKZ243" s="13"/>
      <c r="DLA243" s="13"/>
      <c r="DLB243" s="13"/>
      <c r="DLC243" s="13"/>
      <c r="DLD243" s="13"/>
      <c r="DLE243" s="13"/>
      <c r="DLF243" s="13"/>
      <c r="DLG243" s="13"/>
      <c r="DLH243" s="13"/>
      <c r="DLI243" s="13"/>
      <c r="DLJ243" s="13"/>
      <c r="DLK243" s="13"/>
      <c r="DLL243" s="13"/>
      <c r="DLM243" s="13"/>
      <c r="DLN243" s="13"/>
      <c r="DLO243" s="13"/>
      <c r="DLP243" s="13"/>
      <c r="DLQ243" s="13"/>
      <c r="DLR243" s="13"/>
      <c r="DLS243" s="13"/>
      <c r="DLT243" s="13"/>
      <c r="DLU243" s="13"/>
      <c r="DLV243" s="13"/>
      <c r="DLW243" s="13"/>
      <c r="DLX243" s="13"/>
      <c r="DLY243" s="13"/>
      <c r="DLZ243" s="13"/>
      <c r="DMA243" s="13"/>
      <c r="DMB243" s="13"/>
      <c r="DMC243" s="13"/>
      <c r="DMD243" s="13"/>
      <c r="DME243" s="13"/>
      <c r="DMF243" s="13"/>
      <c r="DMG243" s="13"/>
      <c r="DMH243" s="13"/>
      <c r="DMI243" s="13"/>
      <c r="DMJ243" s="13"/>
      <c r="DMK243" s="13"/>
      <c r="DML243" s="13"/>
      <c r="DMM243" s="13"/>
      <c r="DMN243" s="13"/>
      <c r="DMO243" s="13"/>
      <c r="DMP243" s="13"/>
      <c r="DMQ243" s="13"/>
      <c r="DMR243" s="13"/>
      <c r="DMS243" s="13"/>
      <c r="DMT243" s="13"/>
      <c r="DMU243" s="13"/>
      <c r="DMV243" s="13"/>
      <c r="DMW243" s="13"/>
      <c r="DMX243" s="13"/>
      <c r="DMY243" s="13"/>
      <c r="DMZ243" s="13"/>
      <c r="DNA243" s="13"/>
      <c r="DNB243" s="13"/>
      <c r="DNC243" s="13"/>
      <c r="DND243" s="13"/>
      <c r="DNE243" s="13"/>
      <c r="DNF243" s="13"/>
      <c r="DNG243" s="13"/>
      <c r="DNH243" s="13"/>
      <c r="DNI243" s="13"/>
      <c r="DNJ243" s="13"/>
      <c r="DNK243" s="13"/>
      <c r="DNL243" s="13"/>
      <c r="DNM243" s="13"/>
      <c r="DNN243" s="13"/>
      <c r="DNO243" s="13"/>
      <c r="DNP243" s="13"/>
      <c r="DNQ243" s="13"/>
      <c r="DNR243" s="13"/>
      <c r="DNS243" s="13"/>
      <c r="DNT243" s="13"/>
      <c r="DNU243" s="13"/>
      <c r="DNV243" s="13"/>
      <c r="DNW243" s="13"/>
      <c r="DNX243" s="13"/>
      <c r="DNY243" s="13"/>
      <c r="DNZ243" s="13"/>
      <c r="DOA243" s="13"/>
      <c r="DOB243" s="13"/>
      <c r="DOC243" s="13"/>
      <c r="DOD243" s="13"/>
      <c r="DOE243" s="13"/>
      <c r="DOF243" s="13"/>
      <c r="DOG243" s="13"/>
      <c r="DOH243" s="13"/>
      <c r="DOI243" s="13"/>
      <c r="DOJ243" s="13"/>
      <c r="DOK243" s="13"/>
      <c r="DOL243" s="13"/>
      <c r="DOM243" s="13"/>
      <c r="DON243" s="13"/>
      <c r="DOO243" s="13"/>
      <c r="DOP243" s="13"/>
      <c r="DOQ243" s="13"/>
      <c r="DOR243" s="13"/>
      <c r="DOS243" s="13"/>
      <c r="DOT243" s="13"/>
      <c r="DOU243" s="13"/>
      <c r="DOV243" s="13"/>
      <c r="DOW243" s="13"/>
      <c r="DOX243" s="13"/>
      <c r="DOY243" s="13"/>
      <c r="DOZ243" s="13"/>
      <c r="DPA243" s="13"/>
      <c r="DPB243" s="13"/>
      <c r="DPC243" s="13"/>
      <c r="DPD243" s="13"/>
      <c r="DPE243" s="13"/>
      <c r="DPF243" s="13"/>
      <c r="DPG243" s="13"/>
      <c r="DPH243" s="13"/>
      <c r="DPI243" s="13"/>
      <c r="DPJ243" s="13"/>
      <c r="DPK243" s="13"/>
      <c r="DPL243" s="13"/>
      <c r="DPM243" s="13"/>
      <c r="DPN243" s="13"/>
      <c r="DPO243" s="13"/>
      <c r="DPP243" s="13"/>
      <c r="DPQ243" s="13"/>
      <c r="DPR243" s="13"/>
      <c r="DPS243" s="13"/>
      <c r="DPT243" s="13"/>
      <c r="DPU243" s="13"/>
      <c r="DPV243" s="13"/>
      <c r="DPW243" s="13"/>
      <c r="DPX243" s="13"/>
      <c r="DPY243" s="13"/>
      <c r="DPZ243" s="13"/>
      <c r="DQA243" s="13"/>
      <c r="DQB243" s="13"/>
      <c r="DQC243" s="13"/>
      <c r="DQD243" s="13"/>
      <c r="DQE243" s="13"/>
      <c r="DQF243" s="13"/>
      <c r="DQG243" s="13"/>
      <c r="DQH243" s="13"/>
      <c r="DQI243" s="13"/>
      <c r="DQJ243" s="13"/>
      <c r="DQK243" s="13"/>
      <c r="DQL243" s="13"/>
      <c r="DQM243" s="13"/>
      <c r="DQN243" s="13"/>
      <c r="DQO243" s="13"/>
      <c r="DQP243" s="13"/>
      <c r="DQQ243" s="13"/>
      <c r="DQR243" s="13"/>
      <c r="DQS243" s="13"/>
      <c r="DQT243" s="13"/>
      <c r="DQU243" s="13"/>
      <c r="DQV243" s="13"/>
      <c r="DQW243" s="13"/>
      <c r="DQX243" s="13"/>
      <c r="DQY243" s="13"/>
      <c r="DQZ243" s="13"/>
      <c r="DRA243" s="13"/>
      <c r="DRB243" s="13"/>
      <c r="DRC243" s="13"/>
      <c r="DRD243" s="13"/>
      <c r="DRE243" s="13"/>
      <c r="DRF243" s="13"/>
      <c r="DRG243" s="13"/>
      <c r="DRH243" s="13"/>
      <c r="DRI243" s="13"/>
      <c r="DRJ243" s="13"/>
      <c r="DRK243" s="13"/>
      <c r="DRL243" s="13"/>
      <c r="DRM243" s="13"/>
      <c r="DRN243" s="13"/>
      <c r="DRO243" s="13"/>
      <c r="DRP243" s="13"/>
      <c r="DRQ243" s="13"/>
      <c r="DRR243" s="13"/>
      <c r="DRS243" s="13"/>
      <c r="DRT243" s="13"/>
      <c r="DRU243" s="13"/>
      <c r="DRV243" s="13"/>
      <c r="DRW243" s="13"/>
      <c r="DRX243" s="13"/>
      <c r="DRY243" s="13"/>
      <c r="DRZ243" s="13"/>
      <c r="DSA243" s="13"/>
      <c r="DSB243" s="13"/>
      <c r="DSC243" s="13"/>
      <c r="DSD243" s="13"/>
      <c r="DSE243" s="13"/>
      <c r="DSF243" s="13"/>
      <c r="DSG243" s="13"/>
      <c r="DSH243" s="13"/>
      <c r="DSI243" s="13"/>
      <c r="DSJ243" s="13"/>
      <c r="DSK243" s="13"/>
      <c r="DSL243" s="13"/>
      <c r="DSM243" s="13"/>
      <c r="DSN243" s="13"/>
      <c r="DSO243" s="13"/>
      <c r="DSP243" s="13"/>
      <c r="DSQ243" s="13"/>
      <c r="DSR243" s="13"/>
      <c r="DSS243" s="13"/>
      <c r="DST243" s="13"/>
      <c r="DSU243" s="13"/>
      <c r="DSV243" s="13"/>
      <c r="DSW243" s="13"/>
      <c r="DSX243" s="13"/>
      <c r="DSY243" s="13"/>
      <c r="DSZ243" s="13"/>
      <c r="DTA243" s="13"/>
      <c r="DTB243" s="13"/>
      <c r="DTC243" s="13"/>
      <c r="DTD243" s="13"/>
      <c r="DTE243" s="13"/>
      <c r="DTF243" s="13"/>
      <c r="DTG243" s="13"/>
      <c r="DTH243" s="13"/>
      <c r="DTI243" s="13"/>
      <c r="DTJ243" s="13"/>
      <c r="DTK243" s="13"/>
      <c r="DTL243" s="13"/>
      <c r="DTM243" s="13"/>
      <c r="DTN243" s="13"/>
      <c r="DTO243" s="13"/>
      <c r="DTP243" s="13"/>
      <c r="DTQ243" s="13"/>
      <c r="DTR243" s="13"/>
      <c r="DTS243" s="13"/>
      <c r="DTT243" s="13"/>
      <c r="DTU243" s="13"/>
      <c r="DTV243" s="13"/>
      <c r="DTW243" s="13"/>
      <c r="DTX243" s="13"/>
      <c r="DTY243" s="13"/>
      <c r="DTZ243" s="13"/>
      <c r="DUA243" s="13"/>
      <c r="DUB243" s="13"/>
      <c r="DUC243" s="13"/>
      <c r="DUD243" s="13"/>
      <c r="DUE243" s="13"/>
      <c r="DUF243" s="13"/>
      <c r="DUG243" s="13"/>
      <c r="DUH243" s="13"/>
      <c r="DUI243" s="13"/>
      <c r="DUJ243" s="13"/>
      <c r="DUK243" s="13"/>
      <c r="DUL243" s="13"/>
      <c r="DUM243" s="13"/>
      <c r="DUN243" s="13"/>
      <c r="DUO243" s="13"/>
      <c r="DUP243" s="13"/>
      <c r="DUQ243" s="13"/>
      <c r="DUR243" s="13"/>
      <c r="DUS243" s="13"/>
      <c r="DUT243" s="13"/>
      <c r="DUU243" s="13"/>
      <c r="DUV243" s="13"/>
      <c r="DUW243" s="13"/>
      <c r="DUX243" s="13"/>
      <c r="DUY243" s="13"/>
      <c r="DUZ243" s="13"/>
      <c r="DVA243" s="13"/>
      <c r="DVB243" s="13"/>
      <c r="DVC243" s="13"/>
      <c r="DVD243" s="13"/>
      <c r="DVE243" s="13"/>
      <c r="DVF243" s="13"/>
      <c r="DVG243" s="13"/>
      <c r="DVH243" s="13"/>
      <c r="DVI243" s="13"/>
      <c r="DVJ243" s="13"/>
      <c r="DVK243" s="13"/>
      <c r="DVL243" s="13"/>
      <c r="DVM243" s="13"/>
      <c r="DVN243" s="13"/>
      <c r="DVO243" s="13"/>
      <c r="DVP243" s="13"/>
      <c r="DVQ243" s="13"/>
      <c r="DVR243" s="13"/>
      <c r="DVS243" s="13"/>
      <c r="DVT243" s="13"/>
      <c r="DVU243" s="13"/>
      <c r="DVV243" s="13"/>
      <c r="DVW243" s="13"/>
      <c r="DVX243" s="13"/>
      <c r="DVY243" s="13"/>
      <c r="DVZ243" s="13"/>
      <c r="DWA243" s="13"/>
      <c r="DWB243" s="13"/>
      <c r="DWC243" s="13"/>
      <c r="DWD243" s="13"/>
      <c r="DWE243" s="13"/>
      <c r="DWF243" s="13"/>
      <c r="DWG243" s="13"/>
      <c r="DWH243" s="13"/>
      <c r="DWI243" s="13"/>
      <c r="DWJ243" s="13"/>
      <c r="DWK243" s="13"/>
      <c r="DWL243" s="13"/>
      <c r="DWM243" s="13"/>
      <c r="DWN243" s="13"/>
      <c r="DWO243" s="13"/>
      <c r="DWP243" s="13"/>
      <c r="DWQ243" s="13"/>
      <c r="DWR243" s="13"/>
      <c r="DWS243" s="13"/>
      <c r="DWT243" s="13"/>
      <c r="DWU243" s="13"/>
      <c r="DWV243" s="13"/>
      <c r="DWW243" s="13"/>
      <c r="DWX243" s="13"/>
      <c r="DWY243" s="13"/>
      <c r="DWZ243" s="13"/>
      <c r="DXA243" s="13"/>
      <c r="DXB243" s="13"/>
      <c r="DXC243" s="13"/>
      <c r="DXD243" s="13"/>
      <c r="DXE243" s="13"/>
      <c r="DXF243" s="13"/>
      <c r="DXG243" s="13"/>
      <c r="DXH243" s="13"/>
      <c r="DXI243" s="13"/>
      <c r="DXJ243" s="13"/>
      <c r="DXK243" s="13"/>
      <c r="DXL243" s="13"/>
      <c r="DXM243" s="13"/>
      <c r="DXN243" s="13"/>
      <c r="DXO243" s="13"/>
      <c r="DXP243" s="13"/>
      <c r="DXQ243" s="13"/>
      <c r="DXR243" s="13"/>
      <c r="DXS243" s="13"/>
      <c r="DXT243" s="13"/>
      <c r="DXU243" s="13"/>
      <c r="DXV243" s="13"/>
      <c r="DXW243" s="13"/>
      <c r="DXX243" s="13"/>
      <c r="DXY243" s="13"/>
      <c r="DXZ243" s="13"/>
      <c r="DYA243" s="13"/>
      <c r="DYB243" s="13"/>
      <c r="DYC243" s="13"/>
      <c r="DYD243" s="13"/>
      <c r="DYE243" s="13"/>
      <c r="DYF243" s="13"/>
      <c r="DYG243" s="13"/>
      <c r="DYH243" s="13"/>
      <c r="DYI243" s="13"/>
      <c r="DYJ243" s="13"/>
      <c r="DYK243" s="13"/>
      <c r="DYL243" s="13"/>
      <c r="DYM243" s="13"/>
      <c r="DYN243" s="13"/>
      <c r="DYO243" s="13"/>
      <c r="DYP243" s="13"/>
      <c r="DYQ243" s="13"/>
      <c r="DYR243" s="13"/>
      <c r="DYS243" s="13"/>
      <c r="DYT243" s="13"/>
      <c r="DYU243" s="13"/>
      <c r="DYV243" s="13"/>
      <c r="DYW243" s="13"/>
      <c r="DYX243" s="13"/>
      <c r="DYY243" s="13"/>
      <c r="DYZ243" s="13"/>
      <c r="DZA243" s="13"/>
      <c r="DZB243" s="13"/>
      <c r="DZC243" s="13"/>
      <c r="DZD243" s="13"/>
      <c r="DZE243" s="13"/>
      <c r="DZF243" s="13"/>
      <c r="DZG243" s="13"/>
      <c r="DZH243" s="13"/>
      <c r="DZI243" s="13"/>
      <c r="DZJ243" s="13"/>
      <c r="DZK243" s="13"/>
      <c r="DZL243" s="13"/>
      <c r="DZM243" s="13"/>
      <c r="DZN243" s="13"/>
      <c r="DZO243" s="13"/>
      <c r="DZP243" s="13"/>
      <c r="DZQ243" s="13"/>
      <c r="DZR243" s="13"/>
      <c r="DZS243" s="13"/>
      <c r="DZT243" s="13"/>
      <c r="DZU243" s="13"/>
      <c r="DZV243" s="13"/>
      <c r="DZW243" s="13"/>
      <c r="DZX243" s="13"/>
      <c r="DZY243" s="13"/>
      <c r="DZZ243" s="13"/>
      <c r="EAA243" s="13"/>
      <c r="EAB243" s="13"/>
      <c r="EAC243" s="13"/>
      <c r="EAD243" s="13"/>
      <c r="EAE243" s="13"/>
      <c r="EAF243" s="13"/>
      <c r="EAG243" s="13"/>
      <c r="EAH243" s="13"/>
      <c r="EAI243" s="13"/>
      <c r="EAJ243" s="13"/>
      <c r="EAK243" s="13"/>
      <c r="EAL243" s="13"/>
      <c r="EAM243" s="13"/>
      <c r="EAN243" s="13"/>
      <c r="EAO243" s="13"/>
      <c r="EAP243" s="13"/>
      <c r="EAQ243" s="13"/>
      <c r="EAR243" s="13"/>
      <c r="EAS243" s="13"/>
      <c r="EAT243" s="13"/>
      <c r="EAU243" s="13"/>
      <c r="EAV243" s="13"/>
      <c r="EAW243" s="13"/>
      <c r="EAX243" s="13"/>
      <c r="EAY243" s="13"/>
      <c r="EAZ243" s="13"/>
      <c r="EBA243" s="13"/>
      <c r="EBB243" s="13"/>
      <c r="EBC243" s="13"/>
      <c r="EBD243" s="13"/>
      <c r="EBE243" s="13"/>
      <c r="EBF243" s="13"/>
      <c r="EBG243" s="13"/>
      <c r="EBH243" s="13"/>
      <c r="EBI243" s="13"/>
      <c r="EBJ243" s="13"/>
      <c r="EBK243" s="13"/>
      <c r="EBL243" s="13"/>
      <c r="EBM243" s="13"/>
      <c r="EBN243" s="13"/>
      <c r="EBO243" s="13"/>
      <c r="EBP243" s="13"/>
      <c r="EBQ243" s="13"/>
      <c r="EBR243" s="13"/>
      <c r="EBS243" s="13"/>
      <c r="EBT243" s="13"/>
      <c r="EBU243" s="13"/>
      <c r="EBV243" s="13"/>
      <c r="EBW243" s="13"/>
      <c r="EBX243" s="13"/>
      <c r="EBY243" s="13"/>
      <c r="EBZ243" s="13"/>
      <c r="ECA243" s="13"/>
      <c r="ECB243" s="13"/>
      <c r="ECC243" s="13"/>
      <c r="ECD243" s="13"/>
      <c r="ECE243" s="13"/>
      <c r="ECF243" s="13"/>
      <c r="ECG243" s="13"/>
      <c r="ECH243" s="13"/>
      <c r="ECI243" s="13"/>
      <c r="ECJ243" s="13"/>
      <c r="ECK243" s="13"/>
      <c r="ECL243" s="13"/>
      <c r="ECM243" s="13"/>
      <c r="ECN243" s="13"/>
      <c r="ECO243" s="13"/>
      <c r="ECP243" s="13"/>
      <c r="ECQ243" s="13"/>
      <c r="ECR243" s="13"/>
      <c r="ECS243" s="13"/>
      <c r="ECT243" s="13"/>
      <c r="ECU243" s="13"/>
      <c r="ECV243" s="13"/>
      <c r="ECW243" s="13"/>
      <c r="ECX243" s="13"/>
      <c r="ECY243" s="13"/>
      <c r="ECZ243" s="13"/>
      <c r="EDA243" s="13"/>
      <c r="EDB243" s="13"/>
      <c r="EDC243" s="13"/>
      <c r="EDD243" s="13"/>
      <c r="EDE243" s="13"/>
      <c r="EDF243" s="13"/>
      <c r="EDG243" s="13"/>
      <c r="EDH243" s="13"/>
      <c r="EDI243" s="13"/>
      <c r="EDJ243" s="13"/>
      <c r="EDK243" s="13"/>
      <c r="EDL243" s="13"/>
      <c r="EDM243" s="13"/>
      <c r="EDN243" s="13"/>
      <c r="EDO243" s="13"/>
      <c r="EDP243" s="13"/>
      <c r="EDQ243" s="13"/>
      <c r="EDR243" s="13"/>
      <c r="EDS243" s="13"/>
      <c r="EDT243" s="13"/>
      <c r="EDU243" s="13"/>
      <c r="EDV243" s="13"/>
      <c r="EDW243" s="13"/>
      <c r="EDX243" s="13"/>
      <c r="EDY243" s="13"/>
      <c r="EDZ243" s="13"/>
      <c r="EEA243" s="13"/>
      <c r="EEB243" s="13"/>
      <c r="EEC243" s="13"/>
      <c r="EED243" s="13"/>
      <c r="EEE243" s="13"/>
      <c r="EEF243" s="13"/>
      <c r="EEG243" s="13"/>
      <c r="EEH243" s="13"/>
      <c r="EEI243" s="13"/>
      <c r="EEJ243" s="13"/>
      <c r="EEK243" s="13"/>
      <c r="EEL243" s="13"/>
      <c r="EEM243" s="13"/>
      <c r="EEN243" s="13"/>
      <c r="EEO243" s="13"/>
      <c r="EEP243" s="13"/>
      <c r="EEQ243" s="13"/>
      <c r="EER243" s="13"/>
      <c r="EES243" s="13"/>
      <c r="EET243" s="13"/>
      <c r="EEU243" s="13"/>
      <c r="EEV243" s="13"/>
      <c r="EEW243" s="13"/>
      <c r="EEX243" s="13"/>
      <c r="EEY243" s="13"/>
      <c r="EEZ243" s="13"/>
      <c r="EFA243" s="13"/>
      <c r="EFB243" s="13"/>
      <c r="EFC243" s="13"/>
      <c r="EFD243" s="13"/>
      <c r="EFE243" s="13"/>
      <c r="EFF243" s="13"/>
      <c r="EFG243" s="13"/>
      <c r="EFH243" s="13"/>
      <c r="EFI243" s="13"/>
      <c r="EFJ243" s="13"/>
      <c r="EFK243" s="13"/>
      <c r="EFL243" s="13"/>
      <c r="EFM243" s="13"/>
      <c r="EFN243" s="13"/>
      <c r="EFO243" s="13"/>
      <c r="EFP243" s="13"/>
      <c r="EFQ243" s="13"/>
      <c r="EFR243" s="13"/>
      <c r="EFS243" s="13"/>
      <c r="EFT243" s="13"/>
      <c r="EFU243" s="13"/>
      <c r="EFV243" s="13"/>
      <c r="EFW243" s="13"/>
      <c r="EFX243" s="13"/>
      <c r="EFY243" s="13"/>
      <c r="EFZ243" s="13"/>
      <c r="EGA243" s="13"/>
      <c r="EGB243" s="13"/>
      <c r="EGC243" s="13"/>
      <c r="EGD243" s="13"/>
      <c r="EGE243" s="13"/>
      <c r="EGF243" s="13"/>
      <c r="EGG243" s="13"/>
      <c r="EGH243" s="13"/>
      <c r="EGI243" s="13"/>
      <c r="EGJ243" s="13"/>
      <c r="EGK243" s="13"/>
      <c r="EGL243" s="13"/>
      <c r="EGM243" s="13"/>
      <c r="EGN243" s="13"/>
      <c r="EGO243" s="13"/>
      <c r="EGP243" s="13"/>
      <c r="EGQ243" s="13"/>
      <c r="EGR243" s="13"/>
      <c r="EGS243" s="13"/>
      <c r="EGT243" s="13"/>
      <c r="EGU243" s="13"/>
      <c r="EGV243" s="13"/>
      <c r="EGW243" s="13"/>
      <c r="EGX243" s="13"/>
      <c r="EGY243" s="13"/>
      <c r="EGZ243" s="13"/>
      <c r="EHA243" s="13"/>
      <c r="EHB243" s="13"/>
      <c r="EHC243" s="13"/>
      <c r="EHD243" s="13"/>
      <c r="EHE243" s="13"/>
      <c r="EHF243" s="13"/>
      <c r="EHG243" s="13"/>
      <c r="EHH243" s="13"/>
      <c r="EHI243" s="13"/>
      <c r="EHJ243" s="13"/>
      <c r="EHK243" s="13"/>
      <c r="EHL243" s="13"/>
      <c r="EHM243" s="13"/>
      <c r="EHN243" s="13"/>
      <c r="EHO243" s="13"/>
      <c r="EHP243" s="13"/>
      <c r="EHQ243" s="13"/>
      <c r="EHR243" s="13"/>
      <c r="EHS243" s="13"/>
      <c r="EHT243" s="13"/>
      <c r="EHU243" s="13"/>
      <c r="EHV243" s="13"/>
      <c r="EHW243" s="13"/>
      <c r="EHX243" s="13"/>
      <c r="EHY243" s="13"/>
      <c r="EHZ243" s="13"/>
      <c r="EIA243" s="13"/>
      <c r="EIB243" s="13"/>
      <c r="EIC243" s="13"/>
      <c r="EID243" s="13"/>
      <c r="EIE243" s="13"/>
      <c r="EIF243" s="13"/>
      <c r="EIG243" s="13"/>
      <c r="EIH243" s="13"/>
      <c r="EII243" s="13"/>
      <c r="EIJ243" s="13"/>
      <c r="EIK243" s="13"/>
      <c r="EIL243" s="13"/>
    </row>
    <row r="244" spans="1:3626" customFormat="1" ht="18.75" customHeight="1" thickBot="1" x14ac:dyDescent="0.3">
      <c r="A244" s="66" t="s">
        <v>298</v>
      </c>
      <c r="B244" s="129"/>
      <c r="C244" s="129"/>
      <c r="D244" s="129"/>
      <c r="E244" s="302"/>
      <c r="F244" s="302"/>
      <c r="G244" s="158">
        <f>G241+G243</f>
        <v>1861.73</v>
      </c>
      <c r="H244" s="70"/>
      <c r="I244" s="70"/>
      <c r="J244" s="161">
        <v>1861.73</v>
      </c>
      <c r="K244" s="185"/>
      <c r="L244" s="70"/>
      <c r="M244" s="70"/>
      <c r="N244" s="262">
        <f>N241+N243</f>
        <v>1861.73</v>
      </c>
    </row>
    <row r="245" spans="1:3626" customFormat="1" ht="18.75" customHeight="1" x14ac:dyDescent="0.25">
      <c r="A245" s="6" t="s">
        <v>257</v>
      </c>
      <c r="B245" s="131"/>
      <c r="C245" s="131"/>
      <c r="D245" s="131"/>
      <c r="E245" s="131"/>
      <c r="F245" s="131"/>
      <c r="G245" s="131"/>
      <c r="H245" s="87"/>
      <c r="I245" s="87"/>
      <c r="J245" s="221"/>
      <c r="K245" s="186"/>
      <c r="L245" s="87"/>
      <c r="M245" s="87"/>
      <c r="N245" s="240"/>
    </row>
    <row r="246" spans="1:3626" customFormat="1" ht="18.75" customHeight="1" x14ac:dyDescent="0.25">
      <c r="A246" s="9" t="s">
        <v>311</v>
      </c>
      <c r="B246" s="91"/>
      <c r="C246" s="91"/>
      <c r="D246" s="91"/>
      <c r="E246" s="91"/>
      <c r="F246" s="91"/>
      <c r="G246" s="91">
        <f>J253</f>
        <v>20415</v>
      </c>
      <c r="H246" s="109"/>
      <c r="I246" s="109"/>
      <c r="J246" s="92">
        <v>0</v>
      </c>
      <c r="K246" s="195"/>
      <c r="L246" s="109"/>
      <c r="M246" s="109"/>
      <c r="N246" s="252">
        <v>0</v>
      </c>
    </row>
    <row r="247" spans="1:3626" customFormat="1" ht="18.75" customHeight="1" x14ac:dyDescent="0.25">
      <c r="A247" s="26" t="s">
        <v>328</v>
      </c>
      <c r="B247" s="169">
        <v>2124</v>
      </c>
      <c r="C247" s="169"/>
      <c r="D247" s="169"/>
      <c r="E247" s="169"/>
      <c r="F247" s="169"/>
      <c r="G247" s="155"/>
      <c r="H247" s="181">
        <v>20415</v>
      </c>
      <c r="I247" s="98"/>
      <c r="J247" s="267"/>
      <c r="K247" s="207"/>
      <c r="L247" s="105">
        <v>2124</v>
      </c>
      <c r="M247" s="105"/>
      <c r="N247" s="270"/>
    </row>
    <row r="248" spans="1:3626" customFormat="1" ht="18.75" customHeight="1" x14ac:dyDescent="0.25">
      <c r="A248" s="11" t="s">
        <v>322</v>
      </c>
      <c r="B248" s="276"/>
      <c r="C248" s="68"/>
      <c r="D248" s="68">
        <v>1500</v>
      </c>
      <c r="E248" s="68"/>
      <c r="F248" s="68"/>
      <c r="G248" s="286"/>
      <c r="H248" s="178"/>
      <c r="I248" s="166"/>
      <c r="J248" s="268"/>
      <c r="K248" s="291"/>
      <c r="L248" s="104"/>
      <c r="M248" s="104"/>
      <c r="N248" s="262"/>
    </row>
    <row r="249" spans="1:3626" customFormat="1" ht="18.75" customHeight="1" x14ac:dyDescent="0.25">
      <c r="A249" s="289" t="s">
        <v>325</v>
      </c>
      <c r="B249" s="287"/>
      <c r="C249" s="68"/>
      <c r="D249" s="68">
        <v>0</v>
      </c>
      <c r="E249" s="68"/>
      <c r="F249" s="68"/>
      <c r="G249" s="286"/>
      <c r="H249" s="295"/>
      <c r="I249" s="151"/>
      <c r="J249" s="296"/>
      <c r="K249" s="291"/>
      <c r="L249" s="104"/>
      <c r="M249" s="104"/>
      <c r="N249" s="262"/>
    </row>
    <row r="250" spans="1:3626" customFormat="1" ht="18.75" customHeight="1" x14ac:dyDescent="0.25">
      <c r="A250" s="289" t="s">
        <v>323</v>
      </c>
      <c r="B250" s="287"/>
      <c r="C250" s="68"/>
      <c r="D250" s="68">
        <v>0</v>
      </c>
      <c r="E250" s="68"/>
      <c r="F250" s="68"/>
      <c r="G250" s="286"/>
      <c r="H250" s="295"/>
      <c r="I250" s="151"/>
      <c r="J250" s="296"/>
      <c r="K250" s="291"/>
      <c r="L250" s="104"/>
      <c r="M250" s="104"/>
      <c r="N250" s="262"/>
    </row>
    <row r="251" spans="1:3626" customFormat="1" ht="18.75" customHeight="1" thickBot="1" x14ac:dyDescent="0.3">
      <c r="A251" s="289" t="s">
        <v>324</v>
      </c>
      <c r="B251" s="288"/>
      <c r="C251" s="308"/>
      <c r="D251" s="308">
        <v>0</v>
      </c>
      <c r="E251" s="308"/>
      <c r="F251" s="308"/>
      <c r="G251" s="113"/>
      <c r="H251" s="104"/>
      <c r="I251" s="290"/>
      <c r="J251" s="290"/>
      <c r="K251" s="291"/>
      <c r="L251" s="104"/>
      <c r="M251" s="104"/>
      <c r="N251" s="262"/>
    </row>
    <row r="252" spans="1:3626" customFormat="1" ht="18.75" customHeight="1" thickTop="1" thickBot="1" x14ac:dyDescent="0.3">
      <c r="A252" s="62" t="s">
        <v>309</v>
      </c>
      <c r="B252" s="140">
        <f>B247</f>
        <v>2124</v>
      </c>
      <c r="C252" s="140"/>
      <c r="D252" s="140">
        <v>1500</v>
      </c>
      <c r="E252" s="140"/>
      <c r="F252" s="140"/>
      <c r="G252" s="140">
        <f>B252-D252</f>
        <v>624</v>
      </c>
      <c r="H252" s="127">
        <f>SUM(H246:H251)</f>
        <v>20415</v>
      </c>
      <c r="I252" s="127">
        <f>SUM(I246:I251)</f>
        <v>0</v>
      </c>
      <c r="J252" s="127">
        <f>H252-I252</f>
        <v>20415</v>
      </c>
      <c r="K252" s="184"/>
      <c r="L252" s="127">
        <v>2124</v>
      </c>
      <c r="M252" s="127">
        <v>0</v>
      </c>
      <c r="N252" s="251">
        <v>2124</v>
      </c>
    </row>
    <row r="253" spans="1:3626" customFormat="1" ht="18.75" customHeight="1" thickBot="1" x14ac:dyDescent="0.3">
      <c r="A253" s="66" t="s">
        <v>298</v>
      </c>
      <c r="B253" s="129"/>
      <c r="C253" s="129"/>
      <c r="D253" s="129"/>
      <c r="E253" s="302"/>
      <c r="F253" s="302"/>
      <c r="G253" s="158">
        <f>G246+G252</f>
        <v>21039</v>
      </c>
      <c r="H253" s="70"/>
      <c r="I253" s="70"/>
      <c r="J253" s="161">
        <f>J246+J252</f>
        <v>20415</v>
      </c>
      <c r="K253" s="185"/>
      <c r="L253" s="70"/>
      <c r="M253" s="70"/>
      <c r="N253" s="262">
        <f>N246+N252</f>
        <v>2124</v>
      </c>
    </row>
    <row r="254" spans="1:3626" customFormat="1" hidden="1" x14ac:dyDescent="0.25">
      <c r="A254" s="18"/>
      <c r="B254" s="149"/>
      <c r="C254" s="149"/>
      <c r="D254" s="149"/>
      <c r="E254" s="149"/>
      <c r="F254" s="149"/>
      <c r="G254" s="149"/>
      <c r="H254" s="70"/>
      <c r="I254" s="70"/>
      <c r="J254" s="70"/>
      <c r="K254" s="185"/>
      <c r="L254" s="70"/>
      <c r="M254" s="70"/>
      <c r="N254" s="247"/>
    </row>
    <row r="255" spans="1:3626" s="7" customFormat="1" x14ac:dyDescent="0.25">
      <c r="A255" s="336" t="s">
        <v>155</v>
      </c>
      <c r="B255" s="84"/>
      <c r="C255" s="84"/>
      <c r="D255" s="84"/>
      <c r="E255" s="84"/>
      <c r="F255" s="84"/>
      <c r="G255" s="84"/>
      <c r="H255" s="87"/>
      <c r="I255" s="87"/>
      <c r="J255" s="87"/>
      <c r="K255" s="186"/>
      <c r="L255" s="87"/>
      <c r="M255" s="87"/>
      <c r="N255" s="240"/>
    </row>
    <row r="256" spans="1:3626" customFormat="1" x14ac:dyDescent="0.25">
      <c r="A256" s="333" t="s">
        <v>276</v>
      </c>
      <c r="B256" s="91"/>
      <c r="C256" s="91"/>
      <c r="D256" s="91"/>
      <c r="E256" s="91"/>
      <c r="F256" s="91"/>
      <c r="G256" s="91">
        <v>0</v>
      </c>
      <c r="H256" s="109"/>
      <c r="I256" s="109"/>
      <c r="J256" s="92">
        <v>0</v>
      </c>
      <c r="K256" s="195"/>
      <c r="L256" s="109"/>
      <c r="M256" s="109"/>
      <c r="N256" s="252">
        <v>0</v>
      </c>
    </row>
    <row r="257" spans="1:3626" customFormat="1" x14ac:dyDescent="0.25">
      <c r="A257" s="8" t="s">
        <v>63</v>
      </c>
      <c r="B257" s="280">
        <v>29736</v>
      </c>
      <c r="C257" s="68"/>
      <c r="D257" s="68">
        <v>29736</v>
      </c>
      <c r="E257" s="68"/>
      <c r="F257" s="68"/>
      <c r="G257" s="68"/>
      <c r="H257" s="90">
        <v>27153</v>
      </c>
      <c r="I257" s="90">
        <v>27153</v>
      </c>
      <c r="J257" s="90"/>
      <c r="K257" s="188"/>
      <c r="L257" s="90">
        <v>29736</v>
      </c>
      <c r="M257" s="90">
        <v>29736</v>
      </c>
      <c r="N257" s="246"/>
    </row>
    <row r="258" spans="1:3626" customFormat="1" x14ac:dyDescent="0.25">
      <c r="A258" s="8" t="s">
        <v>156</v>
      </c>
      <c r="B258" s="278">
        <v>10620</v>
      </c>
      <c r="C258" s="68"/>
      <c r="D258" s="68">
        <v>10620</v>
      </c>
      <c r="E258" s="68"/>
      <c r="F258" s="68"/>
      <c r="G258" s="68"/>
      <c r="H258" s="90">
        <v>15130</v>
      </c>
      <c r="I258" s="90">
        <v>15130</v>
      </c>
      <c r="J258" s="90"/>
      <c r="K258" s="188"/>
      <c r="L258" s="90">
        <v>10620</v>
      </c>
      <c r="M258" s="90">
        <v>10620</v>
      </c>
      <c r="N258" s="246"/>
    </row>
    <row r="259" spans="1:3626" customFormat="1" x14ac:dyDescent="0.25">
      <c r="A259" s="11" t="s">
        <v>157</v>
      </c>
      <c r="B259" s="281"/>
      <c r="C259" s="68"/>
      <c r="D259" s="68"/>
      <c r="E259" s="68"/>
      <c r="F259" s="68"/>
      <c r="G259" s="68"/>
      <c r="H259" s="105">
        <v>210</v>
      </c>
      <c r="I259" s="153">
        <v>210</v>
      </c>
      <c r="J259" s="171"/>
      <c r="K259" s="183"/>
      <c r="L259" s="105"/>
      <c r="M259" s="105"/>
      <c r="N259" s="248"/>
    </row>
    <row r="260" spans="1:3626" customFormat="1" x14ac:dyDescent="0.25">
      <c r="A260" s="14" t="s">
        <v>158</v>
      </c>
      <c r="B260" s="279"/>
      <c r="C260" s="68"/>
      <c r="D260" s="68"/>
      <c r="E260" s="68"/>
      <c r="F260" s="68"/>
      <c r="G260" s="68"/>
      <c r="H260" s="124"/>
      <c r="I260" s="124"/>
      <c r="J260" s="124"/>
      <c r="K260" s="189"/>
      <c r="L260" s="124"/>
      <c r="M260" s="124"/>
      <c r="N260" s="223"/>
    </row>
    <row r="261" spans="1:3626" customFormat="1" x14ac:dyDescent="0.25">
      <c r="A261" s="17" t="s">
        <v>159</v>
      </c>
      <c r="B261" s="276">
        <v>45000</v>
      </c>
      <c r="C261" s="68"/>
      <c r="D261" s="68"/>
      <c r="E261" s="68"/>
      <c r="F261" s="68"/>
      <c r="G261" s="68"/>
      <c r="H261" s="102">
        <v>42430.33</v>
      </c>
      <c r="I261" s="102"/>
      <c r="J261" s="102"/>
      <c r="K261" s="191"/>
      <c r="L261" s="102">
        <v>45000</v>
      </c>
      <c r="M261" s="102"/>
      <c r="N261" s="254"/>
    </row>
    <row r="262" spans="1:3626" customFormat="1" x14ac:dyDescent="0.25">
      <c r="A262" s="10" t="s">
        <v>160</v>
      </c>
      <c r="B262" s="277"/>
      <c r="C262" s="68"/>
      <c r="D262" s="68">
        <v>11500</v>
      </c>
      <c r="E262" s="68"/>
      <c r="F262" s="68"/>
      <c r="G262" s="68"/>
      <c r="H262" s="99"/>
      <c r="I262" s="99">
        <f>690.17+6652.6</f>
        <v>7342.77</v>
      </c>
      <c r="J262" s="99"/>
      <c r="K262" s="192"/>
      <c r="L262" s="99"/>
      <c r="M262" s="99">
        <v>11500</v>
      </c>
      <c r="N262" s="245"/>
    </row>
    <row r="263" spans="1:3626" customFormat="1" x14ac:dyDescent="0.25">
      <c r="A263" s="8" t="s">
        <v>161</v>
      </c>
      <c r="B263" s="278"/>
      <c r="C263" s="68"/>
      <c r="D263" s="68">
        <v>33500</v>
      </c>
      <c r="E263" s="68"/>
      <c r="F263" s="68"/>
      <c r="G263" s="68"/>
      <c r="H263" s="90"/>
      <c r="I263" s="111">
        <v>35087.56</v>
      </c>
      <c r="J263" s="111"/>
      <c r="K263" s="188"/>
      <c r="L263" s="90"/>
      <c r="M263" s="90">
        <v>33500</v>
      </c>
      <c r="N263" s="246"/>
    </row>
    <row r="264" spans="1:3626" customFormat="1" x14ac:dyDescent="0.25">
      <c r="A264" s="8" t="s">
        <v>162</v>
      </c>
      <c r="B264" s="68"/>
      <c r="C264" s="276"/>
      <c r="D264" s="276"/>
      <c r="E264" s="276"/>
      <c r="F264" s="276"/>
      <c r="G264" s="68"/>
      <c r="H264" s="90">
        <v>850</v>
      </c>
      <c r="I264" s="90">
        <v>850</v>
      </c>
      <c r="J264" s="90"/>
      <c r="K264" s="188"/>
      <c r="L264" s="90"/>
      <c r="M264" s="90"/>
      <c r="N264" s="246"/>
    </row>
    <row r="265" spans="1:3626" customFormat="1" ht="18.75" thickBot="1" x14ac:dyDescent="0.3">
      <c r="A265" s="11"/>
      <c r="B265" s="113"/>
      <c r="C265" s="113"/>
      <c r="D265" s="113"/>
      <c r="E265" s="113"/>
      <c r="F265" s="113"/>
      <c r="G265" s="113"/>
      <c r="H265" s="105"/>
      <c r="I265" s="105"/>
      <c r="J265" s="105"/>
      <c r="K265" s="183"/>
      <c r="L265" s="105"/>
      <c r="M265" s="105"/>
      <c r="N265" s="248"/>
    </row>
    <row r="266" spans="1:3626" s="16" customFormat="1" ht="19.5" thickTop="1" thickBot="1" x14ac:dyDescent="0.3">
      <c r="A266" s="62" t="s">
        <v>163</v>
      </c>
      <c r="B266" s="126">
        <f>SUM(B257:B265)</f>
        <v>85356</v>
      </c>
      <c r="C266" s="126"/>
      <c r="D266" s="126">
        <f>SUM(D257:D265)</f>
        <v>85356</v>
      </c>
      <c r="E266" s="126"/>
      <c r="F266" s="126"/>
      <c r="G266" s="126">
        <f>B266-D266</f>
        <v>0</v>
      </c>
      <c r="H266" s="127">
        <f>SUM(H257:H264)</f>
        <v>85773.33</v>
      </c>
      <c r="I266" s="127">
        <f>SUM(I257:I264)</f>
        <v>85773.33</v>
      </c>
      <c r="J266" s="127">
        <f>H266-I266</f>
        <v>0</v>
      </c>
      <c r="K266" s="184"/>
      <c r="L266" s="127">
        <f>SUM(L256:L265)</f>
        <v>85356</v>
      </c>
      <c r="M266" s="127">
        <f>SUM(M256:M265)</f>
        <v>85356</v>
      </c>
      <c r="N266" s="251">
        <f>L266-M266</f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  <c r="IW266" s="13"/>
      <c r="IX266" s="13"/>
      <c r="IY266" s="13"/>
      <c r="IZ266" s="13"/>
      <c r="JA266" s="13"/>
      <c r="JB266" s="13"/>
      <c r="JC266" s="13"/>
      <c r="JD266" s="13"/>
      <c r="JE266" s="13"/>
      <c r="JF266" s="13"/>
      <c r="JG266" s="13"/>
      <c r="JH266" s="13"/>
      <c r="JI266" s="13"/>
      <c r="JJ266" s="13"/>
      <c r="JK266" s="13"/>
      <c r="JL266" s="13"/>
      <c r="JM266" s="13"/>
      <c r="JN266" s="13"/>
      <c r="JO266" s="13"/>
      <c r="JP266" s="13"/>
      <c r="JQ266" s="13"/>
      <c r="JR266" s="13"/>
      <c r="JS266" s="13"/>
      <c r="JT266" s="13"/>
      <c r="JU266" s="13"/>
      <c r="JV266" s="13"/>
      <c r="JW266" s="13"/>
      <c r="JX266" s="13"/>
      <c r="JY266" s="13"/>
      <c r="JZ266" s="13"/>
      <c r="KA266" s="13"/>
      <c r="KB266" s="13"/>
      <c r="KC266" s="13"/>
      <c r="KD266" s="13"/>
      <c r="KE266" s="13"/>
      <c r="KF266" s="13"/>
      <c r="KG266" s="13"/>
      <c r="KH266" s="13"/>
      <c r="KI266" s="13"/>
      <c r="KJ266" s="13"/>
      <c r="KK266" s="13"/>
      <c r="KL266" s="13"/>
      <c r="KM266" s="13"/>
      <c r="KN266" s="13"/>
      <c r="KO266" s="13"/>
      <c r="KP266" s="13"/>
      <c r="KQ266" s="13"/>
      <c r="KR266" s="13"/>
      <c r="KS266" s="13"/>
      <c r="KT266" s="13"/>
      <c r="KU266" s="13"/>
      <c r="KV266" s="13"/>
      <c r="KW266" s="13"/>
      <c r="KX266" s="13"/>
      <c r="KY266" s="13"/>
      <c r="KZ266" s="13"/>
      <c r="LA266" s="13"/>
      <c r="LB266" s="13"/>
      <c r="LC266" s="13"/>
      <c r="LD266" s="13"/>
      <c r="LE266" s="13"/>
      <c r="LF266" s="13"/>
      <c r="LG266" s="13"/>
      <c r="LH266" s="13"/>
      <c r="LI266" s="13"/>
      <c r="LJ266" s="13"/>
      <c r="LK266" s="13"/>
      <c r="LL266" s="13"/>
      <c r="LM266" s="13"/>
      <c r="LN266" s="13"/>
      <c r="LO266" s="13"/>
      <c r="LP266" s="13"/>
      <c r="LQ266" s="13"/>
      <c r="LR266" s="13"/>
      <c r="LS266" s="13"/>
      <c r="LT266" s="13"/>
      <c r="LU266" s="13"/>
      <c r="LV266" s="13"/>
      <c r="LW266" s="13"/>
      <c r="LX266" s="13"/>
      <c r="LY266" s="13"/>
      <c r="LZ266" s="13"/>
      <c r="MA266" s="13"/>
      <c r="MB266" s="13"/>
      <c r="MC266" s="13"/>
      <c r="MD266" s="13"/>
      <c r="ME266" s="13"/>
      <c r="MF266" s="13"/>
      <c r="MG266" s="13"/>
      <c r="MH266" s="13"/>
      <c r="MI266" s="13"/>
      <c r="MJ266" s="13"/>
      <c r="MK266" s="13"/>
      <c r="ML266" s="13"/>
      <c r="MM266" s="13"/>
      <c r="MN266" s="13"/>
      <c r="MO266" s="13"/>
      <c r="MP266" s="13"/>
      <c r="MQ266" s="13"/>
      <c r="MR266" s="13"/>
      <c r="MS266" s="13"/>
      <c r="MT266" s="13"/>
      <c r="MU266" s="13"/>
      <c r="MV266" s="13"/>
      <c r="MW266" s="13"/>
      <c r="MX266" s="13"/>
      <c r="MY266" s="13"/>
      <c r="MZ266" s="13"/>
      <c r="NA266" s="13"/>
      <c r="NB266" s="13"/>
      <c r="NC266" s="13"/>
      <c r="ND266" s="13"/>
      <c r="NE266" s="13"/>
      <c r="NF266" s="13"/>
      <c r="NG266" s="13"/>
      <c r="NH266" s="13"/>
      <c r="NI266" s="13"/>
      <c r="NJ266" s="13"/>
      <c r="NK266" s="13"/>
      <c r="NL266" s="13"/>
      <c r="NM266" s="13"/>
      <c r="NN266" s="13"/>
      <c r="NO266" s="13"/>
      <c r="NP266" s="13"/>
      <c r="NQ266" s="13"/>
      <c r="NR266" s="13"/>
      <c r="NS266" s="13"/>
      <c r="NT266" s="13"/>
      <c r="NU266" s="13"/>
      <c r="NV266" s="13"/>
      <c r="NW266" s="13"/>
      <c r="NX266" s="13"/>
      <c r="NY266" s="13"/>
      <c r="NZ266" s="13"/>
      <c r="OA266" s="13"/>
      <c r="OB266" s="13"/>
      <c r="OC266" s="13"/>
      <c r="OD266" s="13"/>
      <c r="OE266" s="13"/>
      <c r="OF266" s="13"/>
      <c r="OG266" s="13"/>
      <c r="OH266" s="13"/>
      <c r="OI266" s="13"/>
      <c r="OJ266" s="13"/>
      <c r="OK266" s="13"/>
      <c r="OL266" s="13"/>
      <c r="OM266" s="13"/>
      <c r="ON266" s="13"/>
      <c r="OO266" s="13"/>
      <c r="OP266" s="13"/>
      <c r="OQ266" s="13"/>
      <c r="OR266" s="13"/>
      <c r="OS266" s="13"/>
      <c r="OT266" s="13"/>
      <c r="OU266" s="13"/>
      <c r="OV266" s="13"/>
      <c r="OW266" s="13"/>
      <c r="OX266" s="13"/>
      <c r="OY266" s="13"/>
      <c r="OZ266" s="13"/>
      <c r="PA266" s="13"/>
      <c r="PB266" s="13"/>
      <c r="PC266" s="13"/>
      <c r="PD266" s="13"/>
      <c r="PE266" s="13"/>
      <c r="PF266" s="13"/>
      <c r="PG266" s="13"/>
      <c r="PH266" s="13"/>
      <c r="PI266" s="13"/>
      <c r="PJ266" s="13"/>
      <c r="PK266" s="13"/>
      <c r="PL266" s="13"/>
      <c r="PM266" s="13"/>
      <c r="PN266" s="13"/>
      <c r="PO266" s="13"/>
      <c r="PP266" s="13"/>
      <c r="PQ266" s="13"/>
      <c r="PR266" s="13"/>
      <c r="PS266" s="13"/>
      <c r="PT266" s="13"/>
      <c r="PU266" s="13"/>
      <c r="PV266" s="13"/>
      <c r="PW266" s="13"/>
      <c r="PX266" s="13"/>
      <c r="PY266" s="13"/>
      <c r="PZ266" s="13"/>
      <c r="QA266" s="13"/>
      <c r="QB266" s="13"/>
      <c r="QC266" s="13"/>
      <c r="QD266" s="13"/>
      <c r="QE266" s="13"/>
      <c r="QF266" s="13"/>
      <c r="QG266" s="13"/>
      <c r="QH266" s="13"/>
      <c r="QI266" s="13"/>
      <c r="QJ266" s="13"/>
      <c r="QK266" s="13"/>
      <c r="QL266" s="13"/>
      <c r="QM266" s="13"/>
      <c r="QN266" s="13"/>
      <c r="QO266" s="13"/>
      <c r="QP266" s="13"/>
      <c r="QQ266" s="13"/>
      <c r="QR266" s="13"/>
      <c r="QS266" s="13"/>
      <c r="QT266" s="13"/>
      <c r="QU266" s="13"/>
      <c r="QV266" s="13"/>
      <c r="QW266" s="13"/>
      <c r="QX266" s="13"/>
      <c r="QY266" s="13"/>
      <c r="QZ266" s="13"/>
      <c r="RA266" s="13"/>
      <c r="RB266" s="13"/>
      <c r="RC266" s="13"/>
      <c r="RD266" s="13"/>
      <c r="RE266" s="13"/>
      <c r="RF266" s="13"/>
      <c r="RG266" s="13"/>
      <c r="RH266" s="13"/>
      <c r="RI266" s="13"/>
      <c r="RJ266" s="13"/>
      <c r="RK266" s="13"/>
      <c r="RL266" s="13"/>
      <c r="RM266" s="13"/>
      <c r="RN266" s="13"/>
      <c r="RO266" s="13"/>
      <c r="RP266" s="13"/>
      <c r="RQ266" s="13"/>
      <c r="RR266" s="13"/>
      <c r="RS266" s="13"/>
      <c r="RT266" s="13"/>
      <c r="RU266" s="13"/>
      <c r="RV266" s="13"/>
      <c r="RW266" s="13"/>
      <c r="RX266" s="13"/>
      <c r="RY266" s="13"/>
      <c r="RZ266" s="13"/>
      <c r="SA266" s="13"/>
      <c r="SB266" s="13"/>
      <c r="SC266" s="13"/>
      <c r="SD266" s="13"/>
      <c r="SE266" s="13"/>
      <c r="SF266" s="13"/>
      <c r="SG266" s="13"/>
      <c r="SH266" s="13"/>
      <c r="SI266" s="13"/>
      <c r="SJ266" s="13"/>
      <c r="SK266" s="13"/>
      <c r="SL266" s="13"/>
      <c r="SM266" s="13"/>
      <c r="SN266" s="13"/>
      <c r="SO266" s="13"/>
      <c r="SP266" s="13"/>
      <c r="SQ266" s="13"/>
      <c r="SR266" s="13"/>
      <c r="SS266" s="13"/>
      <c r="ST266" s="13"/>
      <c r="SU266" s="13"/>
      <c r="SV266" s="13"/>
      <c r="SW266" s="13"/>
      <c r="SX266" s="13"/>
      <c r="SY266" s="13"/>
      <c r="SZ266" s="13"/>
      <c r="TA266" s="13"/>
      <c r="TB266" s="13"/>
      <c r="TC266" s="13"/>
      <c r="TD266" s="13"/>
      <c r="TE266" s="13"/>
      <c r="TF266" s="13"/>
      <c r="TG266" s="13"/>
      <c r="TH266" s="13"/>
      <c r="TI266" s="13"/>
      <c r="TJ266" s="13"/>
      <c r="TK266" s="13"/>
      <c r="TL266" s="13"/>
      <c r="TM266" s="13"/>
      <c r="TN266" s="13"/>
      <c r="TO266" s="13"/>
      <c r="TP266" s="13"/>
      <c r="TQ266" s="13"/>
      <c r="TR266" s="13"/>
      <c r="TS266" s="13"/>
      <c r="TT266" s="13"/>
      <c r="TU266" s="13"/>
      <c r="TV266" s="13"/>
      <c r="TW266" s="13"/>
      <c r="TX266" s="13"/>
      <c r="TY266" s="13"/>
      <c r="TZ266" s="13"/>
      <c r="UA266" s="13"/>
      <c r="UB266" s="13"/>
      <c r="UC266" s="13"/>
      <c r="UD266" s="13"/>
      <c r="UE266" s="13"/>
      <c r="UF266" s="13"/>
      <c r="UG266" s="13"/>
      <c r="UH266" s="13"/>
      <c r="UI266" s="13"/>
      <c r="UJ266" s="13"/>
      <c r="UK266" s="13"/>
      <c r="UL266" s="13"/>
      <c r="UM266" s="13"/>
      <c r="UN266" s="13"/>
      <c r="UO266" s="13"/>
      <c r="UP266" s="13"/>
      <c r="UQ266" s="13"/>
      <c r="UR266" s="13"/>
      <c r="US266" s="13"/>
      <c r="UT266" s="13"/>
      <c r="UU266" s="13"/>
      <c r="UV266" s="13"/>
      <c r="UW266" s="13"/>
      <c r="UX266" s="13"/>
      <c r="UY266" s="13"/>
      <c r="UZ266" s="13"/>
      <c r="VA266" s="13"/>
      <c r="VB266" s="13"/>
      <c r="VC266" s="13"/>
      <c r="VD266" s="13"/>
      <c r="VE266" s="13"/>
      <c r="VF266" s="13"/>
      <c r="VG266" s="13"/>
      <c r="VH266" s="13"/>
      <c r="VI266" s="13"/>
      <c r="VJ266" s="13"/>
      <c r="VK266" s="13"/>
      <c r="VL266" s="13"/>
      <c r="VM266" s="13"/>
      <c r="VN266" s="13"/>
      <c r="VO266" s="13"/>
      <c r="VP266" s="13"/>
      <c r="VQ266" s="13"/>
      <c r="VR266" s="13"/>
      <c r="VS266" s="13"/>
      <c r="VT266" s="13"/>
      <c r="VU266" s="13"/>
      <c r="VV266" s="13"/>
      <c r="VW266" s="13"/>
      <c r="VX266" s="13"/>
      <c r="VY266" s="13"/>
      <c r="VZ266" s="13"/>
      <c r="WA266" s="13"/>
      <c r="WB266" s="13"/>
      <c r="WC266" s="13"/>
      <c r="WD266" s="13"/>
      <c r="WE266" s="13"/>
      <c r="WF266" s="13"/>
      <c r="WG266" s="13"/>
      <c r="WH266" s="13"/>
      <c r="WI266" s="13"/>
      <c r="WJ266" s="13"/>
      <c r="WK266" s="13"/>
      <c r="WL266" s="13"/>
      <c r="WM266" s="13"/>
      <c r="WN266" s="13"/>
      <c r="WO266" s="13"/>
      <c r="WP266" s="13"/>
      <c r="WQ266" s="13"/>
      <c r="WR266" s="13"/>
      <c r="WS266" s="13"/>
      <c r="WT266" s="13"/>
      <c r="WU266" s="13"/>
      <c r="WV266" s="13"/>
      <c r="WW266" s="13"/>
      <c r="WX266" s="13"/>
      <c r="WY266" s="13"/>
      <c r="WZ266" s="13"/>
      <c r="XA266" s="13"/>
      <c r="XB266" s="13"/>
      <c r="XC266" s="13"/>
      <c r="XD266" s="13"/>
      <c r="XE266" s="13"/>
      <c r="XF266" s="13"/>
      <c r="XG266" s="13"/>
      <c r="XH266" s="13"/>
      <c r="XI266" s="13"/>
      <c r="XJ266" s="13"/>
      <c r="XK266" s="13"/>
      <c r="XL266" s="13"/>
      <c r="XM266" s="13"/>
      <c r="XN266" s="13"/>
      <c r="XO266" s="13"/>
      <c r="XP266" s="13"/>
      <c r="XQ266" s="13"/>
      <c r="XR266" s="13"/>
      <c r="XS266" s="13"/>
      <c r="XT266" s="13"/>
      <c r="XU266" s="13"/>
      <c r="XV266" s="13"/>
      <c r="XW266" s="13"/>
      <c r="XX266" s="13"/>
      <c r="XY266" s="13"/>
      <c r="XZ266" s="13"/>
      <c r="YA266" s="13"/>
      <c r="YB266" s="13"/>
      <c r="YC266" s="13"/>
      <c r="YD266" s="13"/>
      <c r="YE266" s="13"/>
      <c r="YF266" s="13"/>
      <c r="YG266" s="13"/>
      <c r="YH266" s="13"/>
      <c r="YI266" s="13"/>
      <c r="YJ266" s="13"/>
      <c r="YK266" s="13"/>
      <c r="YL266" s="13"/>
      <c r="YM266" s="13"/>
      <c r="YN266" s="13"/>
      <c r="YO266" s="13"/>
      <c r="YP266" s="13"/>
      <c r="YQ266" s="13"/>
      <c r="YR266" s="13"/>
      <c r="YS266" s="13"/>
      <c r="YT266" s="13"/>
      <c r="YU266" s="13"/>
      <c r="YV266" s="13"/>
      <c r="YW266" s="13"/>
      <c r="YX266" s="13"/>
      <c r="YY266" s="13"/>
      <c r="YZ266" s="13"/>
      <c r="ZA266" s="13"/>
      <c r="ZB266" s="13"/>
      <c r="ZC266" s="13"/>
      <c r="ZD266" s="13"/>
      <c r="ZE266" s="13"/>
      <c r="ZF266" s="13"/>
      <c r="ZG266" s="13"/>
      <c r="ZH266" s="13"/>
      <c r="ZI266" s="13"/>
      <c r="ZJ266" s="13"/>
      <c r="ZK266" s="13"/>
      <c r="ZL266" s="13"/>
      <c r="ZM266" s="13"/>
      <c r="ZN266" s="13"/>
      <c r="ZO266" s="13"/>
      <c r="ZP266" s="13"/>
      <c r="ZQ266" s="13"/>
      <c r="ZR266" s="13"/>
      <c r="ZS266" s="13"/>
      <c r="ZT266" s="13"/>
      <c r="ZU266" s="13"/>
      <c r="ZV266" s="13"/>
      <c r="ZW266" s="13"/>
      <c r="ZX266" s="13"/>
      <c r="ZY266" s="13"/>
      <c r="ZZ266" s="13"/>
      <c r="AAA266" s="13"/>
      <c r="AAB266" s="13"/>
      <c r="AAC266" s="13"/>
      <c r="AAD266" s="13"/>
      <c r="AAE266" s="13"/>
      <c r="AAF266" s="13"/>
      <c r="AAG266" s="13"/>
      <c r="AAH266" s="13"/>
      <c r="AAI266" s="13"/>
      <c r="AAJ266" s="13"/>
      <c r="AAK266" s="13"/>
      <c r="AAL266" s="13"/>
      <c r="AAM266" s="13"/>
      <c r="AAN266" s="13"/>
      <c r="AAO266" s="13"/>
      <c r="AAP266" s="13"/>
      <c r="AAQ266" s="13"/>
      <c r="AAR266" s="13"/>
      <c r="AAS266" s="13"/>
      <c r="AAT266" s="13"/>
      <c r="AAU266" s="13"/>
      <c r="AAV266" s="13"/>
      <c r="AAW266" s="13"/>
      <c r="AAX266" s="13"/>
      <c r="AAY266" s="13"/>
      <c r="AAZ266" s="13"/>
      <c r="ABA266" s="13"/>
      <c r="ABB266" s="13"/>
      <c r="ABC266" s="13"/>
      <c r="ABD266" s="13"/>
      <c r="ABE266" s="13"/>
      <c r="ABF266" s="13"/>
      <c r="ABG266" s="13"/>
      <c r="ABH266" s="13"/>
      <c r="ABI266" s="13"/>
      <c r="ABJ266" s="13"/>
      <c r="ABK266" s="13"/>
      <c r="ABL266" s="13"/>
      <c r="ABM266" s="13"/>
      <c r="ABN266" s="13"/>
      <c r="ABO266" s="13"/>
      <c r="ABP266" s="13"/>
      <c r="ABQ266" s="13"/>
      <c r="ABR266" s="13"/>
      <c r="ABS266" s="13"/>
      <c r="ABT266" s="13"/>
      <c r="ABU266" s="13"/>
      <c r="ABV266" s="13"/>
      <c r="ABW266" s="13"/>
      <c r="ABX266" s="13"/>
      <c r="ABY266" s="13"/>
      <c r="ABZ266" s="13"/>
      <c r="ACA266" s="13"/>
      <c r="ACB266" s="13"/>
      <c r="ACC266" s="13"/>
      <c r="ACD266" s="13"/>
      <c r="ACE266" s="13"/>
      <c r="ACF266" s="13"/>
      <c r="ACG266" s="13"/>
      <c r="ACH266" s="13"/>
      <c r="ACI266" s="13"/>
      <c r="ACJ266" s="13"/>
      <c r="ACK266" s="13"/>
      <c r="ACL266" s="13"/>
      <c r="ACM266" s="13"/>
      <c r="ACN266" s="13"/>
      <c r="ACO266" s="13"/>
      <c r="ACP266" s="13"/>
      <c r="ACQ266" s="13"/>
      <c r="ACR266" s="13"/>
      <c r="ACS266" s="13"/>
      <c r="ACT266" s="13"/>
      <c r="ACU266" s="13"/>
      <c r="ACV266" s="13"/>
      <c r="ACW266" s="13"/>
      <c r="ACX266" s="13"/>
      <c r="ACY266" s="13"/>
      <c r="ACZ266" s="13"/>
      <c r="ADA266" s="13"/>
      <c r="ADB266" s="13"/>
      <c r="ADC266" s="13"/>
      <c r="ADD266" s="13"/>
      <c r="ADE266" s="13"/>
      <c r="ADF266" s="13"/>
      <c r="ADG266" s="13"/>
      <c r="ADH266" s="13"/>
      <c r="ADI266" s="13"/>
      <c r="ADJ266" s="13"/>
      <c r="ADK266" s="13"/>
      <c r="ADL266" s="13"/>
      <c r="ADM266" s="13"/>
      <c r="ADN266" s="13"/>
      <c r="ADO266" s="13"/>
      <c r="ADP266" s="13"/>
      <c r="ADQ266" s="13"/>
      <c r="ADR266" s="13"/>
      <c r="ADS266" s="13"/>
      <c r="ADT266" s="13"/>
      <c r="ADU266" s="13"/>
      <c r="ADV266" s="13"/>
      <c r="ADW266" s="13"/>
      <c r="ADX266" s="13"/>
      <c r="ADY266" s="13"/>
      <c r="ADZ266" s="13"/>
      <c r="AEA266" s="13"/>
      <c r="AEB266" s="13"/>
      <c r="AEC266" s="13"/>
      <c r="AED266" s="13"/>
      <c r="AEE266" s="13"/>
      <c r="AEF266" s="13"/>
      <c r="AEG266" s="13"/>
      <c r="AEH266" s="13"/>
      <c r="AEI266" s="13"/>
      <c r="AEJ266" s="13"/>
      <c r="AEK266" s="13"/>
      <c r="AEL266" s="13"/>
      <c r="AEM266" s="13"/>
      <c r="AEN266" s="13"/>
      <c r="AEO266" s="13"/>
      <c r="AEP266" s="13"/>
      <c r="AEQ266" s="13"/>
      <c r="AER266" s="13"/>
      <c r="AES266" s="13"/>
      <c r="AET266" s="13"/>
      <c r="AEU266" s="13"/>
      <c r="AEV266" s="13"/>
      <c r="AEW266" s="13"/>
      <c r="AEX266" s="13"/>
      <c r="AEY266" s="13"/>
      <c r="AEZ266" s="13"/>
      <c r="AFA266" s="13"/>
      <c r="AFB266" s="13"/>
      <c r="AFC266" s="13"/>
      <c r="AFD266" s="13"/>
      <c r="AFE266" s="13"/>
      <c r="AFF266" s="13"/>
      <c r="AFG266" s="13"/>
      <c r="AFH266" s="13"/>
      <c r="AFI266" s="13"/>
      <c r="AFJ266" s="13"/>
      <c r="AFK266" s="13"/>
      <c r="AFL266" s="13"/>
      <c r="AFM266" s="13"/>
      <c r="AFN266" s="13"/>
      <c r="AFO266" s="13"/>
      <c r="AFP266" s="13"/>
      <c r="AFQ266" s="13"/>
      <c r="AFR266" s="13"/>
      <c r="AFS266" s="13"/>
      <c r="AFT266" s="13"/>
      <c r="AFU266" s="13"/>
      <c r="AFV266" s="13"/>
      <c r="AFW266" s="13"/>
      <c r="AFX266" s="13"/>
      <c r="AFY266" s="13"/>
      <c r="AFZ266" s="13"/>
      <c r="AGA266" s="13"/>
      <c r="AGB266" s="13"/>
      <c r="AGC266" s="13"/>
      <c r="AGD266" s="13"/>
      <c r="AGE266" s="13"/>
      <c r="AGF266" s="13"/>
      <c r="AGG266" s="13"/>
      <c r="AGH266" s="13"/>
      <c r="AGI266" s="13"/>
      <c r="AGJ266" s="13"/>
      <c r="AGK266" s="13"/>
      <c r="AGL266" s="13"/>
      <c r="AGM266" s="13"/>
      <c r="AGN266" s="13"/>
      <c r="AGO266" s="13"/>
      <c r="AGP266" s="13"/>
      <c r="AGQ266" s="13"/>
      <c r="AGR266" s="13"/>
      <c r="AGS266" s="13"/>
      <c r="AGT266" s="13"/>
      <c r="AGU266" s="13"/>
      <c r="AGV266" s="13"/>
      <c r="AGW266" s="13"/>
      <c r="AGX266" s="13"/>
      <c r="AGY266" s="13"/>
      <c r="AGZ266" s="13"/>
      <c r="AHA266" s="13"/>
      <c r="AHB266" s="13"/>
      <c r="AHC266" s="13"/>
      <c r="AHD266" s="13"/>
      <c r="AHE266" s="13"/>
      <c r="AHF266" s="13"/>
      <c r="AHG266" s="13"/>
      <c r="AHH266" s="13"/>
      <c r="AHI266" s="13"/>
      <c r="AHJ266" s="13"/>
      <c r="AHK266" s="13"/>
      <c r="AHL266" s="13"/>
      <c r="AHM266" s="13"/>
      <c r="AHN266" s="13"/>
      <c r="AHO266" s="13"/>
      <c r="AHP266" s="13"/>
      <c r="AHQ266" s="13"/>
      <c r="AHR266" s="13"/>
      <c r="AHS266" s="13"/>
      <c r="AHT266" s="13"/>
      <c r="AHU266" s="13"/>
      <c r="AHV266" s="13"/>
      <c r="AHW266" s="13"/>
      <c r="AHX266" s="13"/>
      <c r="AHY266" s="13"/>
      <c r="AHZ266" s="13"/>
      <c r="AIA266" s="13"/>
      <c r="AIB266" s="13"/>
      <c r="AIC266" s="13"/>
      <c r="AID266" s="13"/>
      <c r="AIE266" s="13"/>
      <c r="AIF266" s="13"/>
      <c r="AIG266" s="13"/>
      <c r="AIH266" s="13"/>
      <c r="AII266" s="13"/>
      <c r="AIJ266" s="13"/>
      <c r="AIK266" s="13"/>
      <c r="AIL266" s="13"/>
      <c r="AIM266" s="13"/>
      <c r="AIN266" s="13"/>
      <c r="AIO266" s="13"/>
      <c r="AIP266" s="13"/>
      <c r="AIQ266" s="13"/>
      <c r="AIR266" s="13"/>
      <c r="AIS266" s="13"/>
      <c r="AIT266" s="13"/>
      <c r="AIU266" s="13"/>
      <c r="AIV266" s="13"/>
      <c r="AIW266" s="13"/>
      <c r="AIX266" s="13"/>
      <c r="AIY266" s="13"/>
      <c r="AIZ266" s="13"/>
      <c r="AJA266" s="13"/>
      <c r="AJB266" s="13"/>
      <c r="AJC266" s="13"/>
      <c r="AJD266" s="13"/>
      <c r="AJE266" s="13"/>
      <c r="AJF266" s="13"/>
      <c r="AJG266" s="13"/>
      <c r="AJH266" s="13"/>
      <c r="AJI266" s="13"/>
      <c r="AJJ266" s="13"/>
      <c r="AJK266" s="13"/>
      <c r="AJL266" s="13"/>
      <c r="AJM266" s="13"/>
      <c r="AJN266" s="13"/>
      <c r="AJO266" s="13"/>
      <c r="AJP266" s="13"/>
      <c r="AJQ266" s="13"/>
      <c r="AJR266" s="13"/>
      <c r="AJS266" s="13"/>
      <c r="AJT266" s="13"/>
      <c r="AJU266" s="13"/>
      <c r="AJV266" s="13"/>
      <c r="AJW266" s="13"/>
      <c r="AJX266" s="13"/>
      <c r="AJY266" s="13"/>
      <c r="AJZ266" s="13"/>
      <c r="AKA266" s="13"/>
      <c r="AKB266" s="13"/>
      <c r="AKC266" s="13"/>
      <c r="AKD266" s="13"/>
      <c r="AKE266" s="13"/>
      <c r="AKF266" s="13"/>
      <c r="AKG266" s="13"/>
      <c r="AKH266" s="13"/>
      <c r="AKI266" s="13"/>
      <c r="AKJ266" s="13"/>
      <c r="AKK266" s="13"/>
      <c r="AKL266" s="13"/>
      <c r="AKM266" s="13"/>
      <c r="AKN266" s="13"/>
      <c r="AKO266" s="13"/>
      <c r="AKP266" s="13"/>
      <c r="AKQ266" s="13"/>
      <c r="AKR266" s="13"/>
      <c r="AKS266" s="13"/>
      <c r="AKT266" s="13"/>
      <c r="AKU266" s="13"/>
      <c r="AKV266" s="13"/>
      <c r="AKW266" s="13"/>
      <c r="AKX266" s="13"/>
      <c r="AKY266" s="13"/>
      <c r="AKZ266" s="13"/>
      <c r="ALA266" s="13"/>
      <c r="ALB266" s="13"/>
      <c r="ALC266" s="13"/>
      <c r="ALD266" s="13"/>
      <c r="ALE266" s="13"/>
      <c r="ALF266" s="13"/>
      <c r="ALG266" s="13"/>
      <c r="ALH266" s="13"/>
      <c r="ALI266" s="13"/>
      <c r="ALJ266" s="13"/>
      <c r="ALK266" s="13"/>
      <c r="ALL266" s="13"/>
      <c r="ALM266" s="13"/>
      <c r="ALN266" s="13"/>
      <c r="ALO266" s="13"/>
      <c r="ALP266" s="13"/>
      <c r="ALQ266" s="13"/>
      <c r="ALR266" s="13"/>
      <c r="ALS266" s="13"/>
      <c r="ALT266" s="13"/>
      <c r="ALU266" s="13"/>
      <c r="ALV266" s="13"/>
      <c r="ALW266" s="13"/>
      <c r="ALX266" s="13"/>
      <c r="ALY266" s="13"/>
      <c r="ALZ266" s="13"/>
      <c r="AMA266" s="13"/>
      <c r="AMB266" s="13"/>
      <c r="AMC266" s="13"/>
      <c r="AMD266" s="13"/>
      <c r="AME266" s="13"/>
      <c r="AMF266" s="13"/>
      <c r="AMG266" s="13"/>
      <c r="AMH266" s="13"/>
      <c r="AMI266" s="13"/>
      <c r="AMJ266" s="13"/>
      <c r="AMK266" s="13"/>
      <c r="AML266" s="13"/>
      <c r="AMM266" s="13"/>
      <c r="AMN266" s="13"/>
      <c r="AMO266" s="13"/>
      <c r="AMP266" s="13"/>
      <c r="AMQ266" s="13"/>
      <c r="AMR266" s="13"/>
      <c r="AMS266" s="13"/>
      <c r="AMT266" s="13"/>
      <c r="AMU266" s="13"/>
      <c r="AMV266" s="13"/>
      <c r="AMW266" s="13"/>
      <c r="AMX266" s="13"/>
      <c r="AMY266" s="13"/>
      <c r="AMZ266" s="13"/>
      <c r="ANA266" s="13"/>
      <c r="ANB266" s="13"/>
      <c r="ANC266" s="13"/>
      <c r="AND266" s="13"/>
      <c r="ANE266" s="13"/>
      <c r="ANF266" s="13"/>
      <c r="ANG266" s="13"/>
      <c r="ANH266" s="13"/>
      <c r="ANI266" s="13"/>
      <c r="ANJ266" s="13"/>
      <c r="ANK266" s="13"/>
      <c r="ANL266" s="13"/>
      <c r="ANM266" s="13"/>
      <c r="ANN266" s="13"/>
      <c r="ANO266" s="13"/>
      <c r="ANP266" s="13"/>
      <c r="ANQ266" s="13"/>
      <c r="ANR266" s="13"/>
      <c r="ANS266" s="13"/>
      <c r="ANT266" s="13"/>
      <c r="ANU266" s="13"/>
      <c r="ANV266" s="13"/>
      <c r="ANW266" s="13"/>
      <c r="ANX266" s="13"/>
      <c r="ANY266" s="13"/>
      <c r="ANZ266" s="13"/>
      <c r="AOA266" s="13"/>
      <c r="AOB266" s="13"/>
      <c r="AOC266" s="13"/>
      <c r="AOD266" s="13"/>
      <c r="AOE266" s="13"/>
      <c r="AOF266" s="13"/>
      <c r="AOG266" s="13"/>
      <c r="AOH266" s="13"/>
      <c r="AOI266" s="13"/>
      <c r="AOJ266" s="13"/>
      <c r="AOK266" s="13"/>
      <c r="AOL266" s="13"/>
      <c r="AOM266" s="13"/>
      <c r="AON266" s="13"/>
      <c r="AOO266" s="13"/>
      <c r="AOP266" s="13"/>
      <c r="AOQ266" s="13"/>
      <c r="AOR266" s="13"/>
      <c r="AOS266" s="13"/>
      <c r="AOT266" s="13"/>
      <c r="AOU266" s="13"/>
      <c r="AOV266" s="13"/>
      <c r="AOW266" s="13"/>
      <c r="AOX266" s="13"/>
      <c r="AOY266" s="13"/>
      <c r="AOZ266" s="13"/>
      <c r="APA266" s="13"/>
      <c r="APB266" s="13"/>
      <c r="APC266" s="13"/>
      <c r="APD266" s="13"/>
      <c r="APE266" s="13"/>
      <c r="APF266" s="13"/>
      <c r="APG266" s="13"/>
      <c r="APH266" s="13"/>
      <c r="API266" s="13"/>
      <c r="APJ266" s="13"/>
      <c r="APK266" s="13"/>
      <c r="APL266" s="13"/>
      <c r="APM266" s="13"/>
      <c r="APN266" s="13"/>
      <c r="APO266" s="13"/>
      <c r="APP266" s="13"/>
      <c r="APQ266" s="13"/>
      <c r="APR266" s="13"/>
      <c r="APS266" s="13"/>
      <c r="APT266" s="13"/>
      <c r="APU266" s="13"/>
      <c r="APV266" s="13"/>
      <c r="APW266" s="13"/>
      <c r="APX266" s="13"/>
      <c r="APY266" s="13"/>
      <c r="APZ266" s="13"/>
      <c r="AQA266" s="13"/>
      <c r="AQB266" s="13"/>
      <c r="AQC266" s="13"/>
      <c r="AQD266" s="13"/>
      <c r="AQE266" s="13"/>
      <c r="AQF266" s="13"/>
      <c r="AQG266" s="13"/>
      <c r="AQH266" s="13"/>
      <c r="AQI266" s="13"/>
      <c r="AQJ266" s="13"/>
      <c r="AQK266" s="13"/>
      <c r="AQL266" s="13"/>
      <c r="AQM266" s="13"/>
      <c r="AQN266" s="13"/>
      <c r="AQO266" s="13"/>
      <c r="AQP266" s="13"/>
      <c r="AQQ266" s="13"/>
      <c r="AQR266" s="13"/>
      <c r="AQS266" s="13"/>
      <c r="AQT266" s="13"/>
      <c r="AQU266" s="13"/>
      <c r="AQV266" s="13"/>
      <c r="AQW266" s="13"/>
      <c r="AQX266" s="13"/>
      <c r="AQY266" s="13"/>
      <c r="AQZ266" s="13"/>
      <c r="ARA266" s="13"/>
      <c r="ARB266" s="13"/>
      <c r="ARC266" s="13"/>
      <c r="ARD266" s="13"/>
      <c r="ARE266" s="13"/>
      <c r="ARF266" s="13"/>
      <c r="ARG266" s="13"/>
      <c r="ARH266" s="13"/>
      <c r="ARI266" s="13"/>
      <c r="ARJ266" s="13"/>
      <c r="ARK266" s="13"/>
      <c r="ARL266" s="13"/>
      <c r="ARM266" s="13"/>
      <c r="ARN266" s="13"/>
      <c r="ARO266" s="13"/>
      <c r="ARP266" s="13"/>
      <c r="ARQ266" s="13"/>
      <c r="ARR266" s="13"/>
      <c r="ARS266" s="13"/>
      <c r="ART266" s="13"/>
      <c r="ARU266" s="13"/>
      <c r="ARV266" s="13"/>
      <c r="ARW266" s="13"/>
      <c r="ARX266" s="13"/>
      <c r="ARY266" s="13"/>
      <c r="ARZ266" s="13"/>
      <c r="ASA266" s="13"/>
      <c r="ASB266" s="13"/>
      <c r="ASC266" s="13"/>
      <c r="ASD266" s="13"/>
      <c r="ASE266" s="13"/>
      <c r="ASF266" s="13"/>
      <c r="ASG266" s="13"/>
      <c r="ASH266" s="13"/>
      <c r="ASI266" s="13"/>
      <c r="ASJ266" s="13"/>
      <c r="ASK266" s="13"/>
      <c r="ASL266" s="13"/>
      <c r="ASM266" s="13"/>
      <c r="ASN266" s="13"/>
      <c r="ASO266" s="13"/>
      <c r="ASP266" s="13"/>
      <c r="ASQ266" s="13"/>
      <c r="ASR266" s="13"/>
      <c r="ASS266" s="13"/>
      <c r="AST266" s="13"/>
      <c r="ASU266" s="13"/>
      <c r="ASV266" s="13"/>
      <c r="ASW266" s="13"/>
      <c r="ASX266" s="13"/>
      <c r="ASY266" s="13"/>
      <c r="ASZ266" s="13"/>
      <c r="ATA266" s="13"/>
      <c r="ATB266" s="13"/>
      <c r="ATC266" s="13"/>
      <c r="ATD266" s="13"/>
      <c r="ATE266" s="13"/>
      <c r="ATF266" s="13"/>
      <c r="ATG266" s="13"/>
      <c r="ATH266" s="13"/>
      <c r="ATI266" s="13"/>
      <c r="ATJ266" s="13"/>
      <c r="ATK266" s="13"/>
      <c r="ATL266" s="13"/>
      <c r="ATM266" s="13"/>
      <c r="ATN266" s="13"/>
      <c r="ATO266" s="13"/>
      <c r="ATP266" s="13"/>
      <c r="ATQ266" s="13"/>
      <c r="ATR266" s="13"/>
      <c r="ATS266" s="13"/>
      <c r="ATT266" s="13"/>
      <c r="ATU266" s="13"/>
      <c r="ATV266" s="13"/>
      <c r="ATW266" s="13"/>
      <c r="ATX266" s="13"/>
      <c r="ATY266" s="13"/>
      <c r="ATZ266" s="13"/>
      <c r="AUA266" s="13"/>
      <c r="AUB266" s="13"/>
      <c r="AUC266" s="13"/>
      <c r="AUD266" s="13"/>
      <c r="AUE266" s="13"/>
      <c r="AUF266" s="13"/>
      <c r="AUG266" s="13"/>
      <c r="AUH266" s="13"/>
      <c r="AUI266" s="13"/>
      <c r="AUJ266" s="13"/>
      <c r="AUK266" s="13"/>
      <c r="AUL266" s="13"/>
      <c r="AUM266" s="13"/>
      <c r="AUN266" s="13"/>
      <c r="AUO266" s="13"/>
      <c r="AUP266" s="13"/>
      <c r="AUQ266" s="13"/>
      <c r="AUR266" s="13"/>
      <c r="AUS266" s="13"/>
      <c r="AUT266" s="13"/>
      <c r="AUU266" s="13"/>
      <c r="AUV266" s="13"/>
      <c r="AUW266" s="13"/>
      <c r="AUX266" s="13"/>
      <c r="AUY266" s="13"/>
      <c r="AUZ266" s="13"/>
      <c r="AVA266" s="13"/>
      <c r="AVB266" s="13"/>
      <c r="AVC266" s="13"/>
      <c r="AVD266" s="13"/>
      <c r="AVE266" s="13"/>
      <c r="AVF266" s="13"/>
      <c r="AVG266" s="13"/>
      <c r="AVH266" s="13"/>
      <c r="AVI266" s="13"/>
      <c r="AVJ266" s="13"/>
      <c r="AVK266" s="13"/>
      <c r="AVL266" s="13"/>
      <c r="AVM266" s="13"/>
      <c r="AVN266" s="13"/>
      <c r="AVO266" s="13"/>
      <c r="AVP266" s="13"/>
      <c r="AVQ266" s="13"/>
      <c r="AVR266" s="13"/>
      <c r="AVS266" s="13"/>
      <c r="AVT266" s="13"/>
      <c r="AVU266" s="13"/>
      <c r="AVV266" s="13"/>
      <c r="AVW266" s="13"/>
      <c r="AVX266" s="13"/>
      <c r="AVY266" s="13"/>
      <c r="AVZ266" s="13"/>
      <c r="AWA266" s="13"/>
      <c r="AWB266" s="13"/>
      <c r="AWC266" s="13"/>
      <c r="AWD266" s="13"/>
      <c r="AWE266" s="13"/>
      <c r="AWF266" s="13"/>
      <c r="AWG266" s="13"/>
      <c r="AWH266" s="13"/>
      <c r="AWI266" s="13"/>
      <c r="AWJ266" s="13"/>
      <c r="AWK266" s="13"/>
      <c r="AWL266" s="13"/>
      <c r="AWM266" s="13"/>
      <c r="AWN266" s="13"/>
      <c r="AWO266" s="13"/>
      <c r="AWP266" s="13"/>
      <c r="AWQ266" s="13"/>
      <c r="AWR266" s="13"/>
      <c r="AWS266" s="13"/>
      <c r="AWT266" s="13"/>
      <c r="AWU266" s="13"/>
      <c r="AWV266" s="13"/>
      <c r="AWW266" s="13"/>
      <c r="AWX266" s="13"/>
      <c r="AWY266" s="13"/>
      <c r="AWZ266" s="13"/>
      <c r="AXA266" s="13"/>
      <c r="AXB266" s="13"/>
      <c r="AXC266" s="13"/>
      <c r="AXD266" s="13"/>
      <c r="AXE266" s="13"/>
      <c r="AXF266" s="13"/>
      <c r="AXG266" s="13"/>
      <c r="AXH266" s="13"/>
      <c r="AXI266" s="13"/>
      <c r="AXJ266" s="13"/>
      <c r="AXK266" s="13"/>
      <c r="AXL266" s="13"/>
      <c r="AXM266" s="13"/>
      <c r="AXN266" s="13"/>
      <c r="AXO266" s="13"/>
      <c r="AXP266" s="13"/>
      <c r="AXQ266" s="13"/>
      <c r="AXR266" s="13"/>
      <c r="AXS266" s="13"/>
      <c r="AXT266" s="13"/>
      <c r="AXU266" s="13"/>
      <c r="AXV266" s="13"/>
      <c r="AXW266" s="13"/>
      <c r="AXX266" s="13"/>
      <c r="AXY266" s="13"/>
      <c r="AXZ266" s="13"/>
      <c r="AYA266" s="13"/>
      <c r="AYB266" s="13"/>
      <c r="AYC266" s="13"/>
      <c r="AYD266" s="13"/>
      <c r="AYE266" s="13"/>
      <c r="AYF266" s="13"/>
      <c r="AYG266" s="13"/>
      <c r="AYH266" s="13"/>
      <c r="AYI266" s="13"/>
      <c r="AYJ266" s="13"/>
      <c r="AYK266" s="13"/>
      <c r="AYL266" s="13"/>
      <c r="AYM266" s="13"/>
      <c r="AYN266" s="13"/>
      <c r="AYO266" s="13"/>
      <c r="AYP266" s="13"/>
      <c r="AYQ266" s="13"/>
      <c r="AYR266" s="13"/>
      <c r="AYS266" s="13"/>
      <c r="AYT266" s="13"/>
      <c r="AYU266" s="13"/>
      <c r="AYV266" s="13"/>
      <c r="AYW266" s="13"/>
      <c r="AYX266" s="13"/>
      <c r="AYY266" s="13"/>
      <c r="AYZ266" s="13"/>
      <c r="AZA266" s="13"/>
      <c r="AZB266" s="13"/>
      <c r="AZC266" s="13"/>
      <c r="AZD266" s="13"/>
      <c r="AZE266" s="13"/>
      <c r="AZF266" s="13"/>
      <c r="AZG266" s="13"/>
      <c r="AZH266" s="13"/>
      <c r="AZI266" s="13"/>
      <c r="AZJ266" s="13"/>
      <c r="AZK266" s="13"/>
      <c r="AZL266" s="13"/>
      <c r="AZM266" s="13"/>
      <c r="AZN266" s="13"/>
      <c r="AZO266" s="13"/>
      <c r="AZP266" s="13"/>
      <c r="AZQ266" s="13"/>
      <c r="AZR266" s="13"/>
      <c r="AZS266" s="13"/>
      <c r="AZT266" s="13"/>
      <c r="AZU266" s="13"/>
      <c r="AZV266" s="13"/>
      <c r="AZW266" s="13"/>
      <c r="AZX266" s="13"/>
      <c r="AZY266" s="13"/>
      <c r="AZZ266" s="13"/>
      <c r="BAA266" s="13"/>
      <c r="BAB266" s="13"/>
      <c r="BAC266" s="13"/>
      <c r="BAD266" s="13"/>
      <c r="BAE266" s="13"/>
      <c r="BAF266" s="13"/>
      <c r="BAG266" s="13"/>
      <c r="BAH266" s="13"/>
      <c r="BAI266" s="13"/>
      <c r="BAJ266" s="13"/>
      <c r="BAK266" s="13"/>
      <c r="BAL266" s="13"/>
      <c r="BAM266" s="13"/>
      <c r="BAN266" s="13"/>
      <c r="BAO266" s="13"/>
      <c r="BAP266" s="13"/>
      <c r="BAQ266" s="13"/>
      <c r="BAR266" s="13"/>
      <c r="BAS266" s="13"/>
      <c r="BAT266" s="13"/>
      <c r="BAU266" s="13"/>
      <c r="BAV266" s="13"/>
      <c r="BAW266" s="13"/>
      <c r="BAX266" s="13"/>
      <c r="BAY266" s="13"/>
      <c r="BAZ266" s="13"/>
      <c r="BBA266" s="13"/>
      <c r="BBB266" s="13"/>
      <c r="BBC266" s="13"/>
      <c r="BBD266" s="13"/>
      <c r="BBE266" s="13"/>
      <c r="BBF266" s="13"/>
      <c r="BBG266" s="13"/>
      <c r="BBH266" s="13"/>
      <c r="BBI266" s="13"/>
      <c r="BBJ266" s="13"/>
      <c r="BBK266" s="13"/>
      <c r="BBL266" s="13"/>
      <c r="BBM266" s="13"/>
      <c r="BBN266" s="13"/>
      <c r="BBO266" s="13"/>
      <c r="BBP266" s="13"/>
      <c r="BBQ266" s="13"/>
      <c r="BBR266" s="13"/>
      <c r="BBS266" s="13"/>
      <c r="BBT266" s="13"/>
      <c r="BBU266" s="13"/>
      <c r="BBV266" s="13"/>
      <c r="BBW266" s="13"/>
      <c r="BBX266" s="13"/>
      <c r="BBY266" s="13"/>
      <c r="BBZ266" s="13"/>
      <c r="BCA266" s="13"/>
      <c r="BCB266" s="13"/>
      <c r="BCC266" s="13"/>
      <c r="BCD266" s="13"/>
      <c r="BCE266" s="13"/>
      <c r="BCF266" s="13"/>
      <c r="BCG266" s="13"/>
      <c r="BCH266" s="13"/>
      <c r="BCI266" s="13"/>
      <c r="BCJ266" s="13"/>
      <c r="BCK266" s="13"/>
      <c r="BCL266" s="13"/>
      <c r="BCM266" s="13"/>
      <c r="BCN266" s="13"/>
      <c r="BCO266" s="13"/>
      <c r="BCP266" s="13"/>
      <c r="BCQ266" s="13"/>
      <c r="BCR266" s="13"/>
      <c r="BCS266" s="13"/>
      <c r="BCT266" s="13"/>
      <c r="BCU266" s="13"/>
      <c r="BCV266" s="13"/>
      <c r="BCW266" s="13"/>
      <c r="BCX266" s="13"/>
      <c r="BCY266" s="13"/>
      <c r="BCZ266" s="13"/>
      <c r="BDA266" s="13"/>
      <c r="BDB266" s="13"/>
      <c r="BDC266" s="13"/>
      <c r="BDD266" s="13"/>
      <c r="BDE266" s="13"/>
      <c r="BDF266" s="13"/>
      <c r="BDG266" s="13"/>
      <c r="BDH266" s="13"/>
      <c r="BDI266" s="13"/>
      <c r="BDJ266" s="13"/>
      <c r="BDK266" s="13"/>
      <c r="BDL266" s="13"/>
      <c r="BDM266" s="13"/>
      <c r="BDN266" s="13"/>
      <c r="BDO266" s="13"/>
      <c r="BDP266" s="13"/>
      <c r="BDQ266" s="13"/>
      <c r="BDR266" s="13"/>
      <c r="BDS266" s="13"/>
      <c r="BDT266" s="13"/>
      <c r="BDU266" s="13"/>
      <c r="BDV266" s="13"/>
      <c r="BDW266" s="13"/>
      <c r="BDX266" s="13"/>
      <c r="BDY266" s="13"/>
      <c r="BDZ266" s="13"/>
      <c r="BEA266" s="13"/>
      <c r="BEB266" s="13"/>
      <c r="BEC266" s="13"/>
      <c r="BED266" s="13"/>
      <c r="BEE266" s="13"/>
      <c r="BEF266" s="13"/>
      <c r="BEG266" s="13"/>
      <c r="BEH266" s="13"/>
      <c r="BEI266" s="13"/>
      <c r="BEJ266" s="13"/>
      <c r="BEK266" s="13"/>
      <c r="BEL266" s="13"/>
      <c r="BEM266" s="13"/>
      <c r="BEN266" s="13"/>
      <c r="BEO266" s="13"/>
      <c r="BEP266" s="13"/>
      <c r="BEQ266" s="13"/>
      <c r="BER266" s="13"/>
      <c r="BES266" s="13"/>
      <c r="BET266" s="13"/>
      <c r="BEU266" s="13"/>
      <c r="BEV266" s="13"/>
      <c r="BEW266" s="13"/>
      <c r="BEX266" s="13"/>
      <c r="BEY266" s="13"/>
      <c r="BEZ266" s="13"/>
      <c r="BFA266" s="13"/>
      <c r="BFB266" s="13"/>
      <c r="BFC266" s="13"/>
      <c r="BFD266" s="13"/>
      <c r="BFE266" s="13"/>
      <c r="BFF266" s="13"/>
      <c r="BFG266" s="13"/>
      <c r="BFH266" s="13"/>
      <c r="BFI266" s="13"/>
      <c r="BFJ266" s="13"/>
      <c r="BFK266" s="13"/>
      <c r="BFL266" s="13"/>
      <c r="BFM266" s="13"/>
      <c r="BFN266" s="13"/>
      <c r="BFO266" s="13"/>
      <c r="BFP266" s="13"/>
      <c r="BFQ266" s="13"/>
      <c r="BFR266" s="13"/>
      <c r="BFS266" s="13"/>
      <c r="BFT266" s="13"/>
      <c r="BFU266" s="13"/>
      <c r="BFV266" s="13"/>
      <c r="BFW266" s="13"/>
      <c r="BFX266" s="13"/>
      <c r="BFY266" s="13"/>
      <c r="BFZ266" s="13"/>
      <c r="BGA266" s="13"/>
      <c r="BGB266" s="13"/>
      <c r="BGC266" s="13"/>
      <c r="BGD266" s="13"/>
      <c r="BGE266" s="13"/>
      <c r="BGF266" s="13"/>
      <c r="BGG266" s="13"/>
      <c r="BGH266" s="13"/>
      <c r="BGI266" s="13"/>
      <c r="BGJ266" s="13"/>
      <c r="BGK266" s="13"/>
      <c r="BGL266" s="13"/>
      <c r="BGM266" s="13"/>
      <c r="BGN266" s="13"/>
      <c r="BGO266" s="13"/>
      <c r="BGP266" s="13"/>
      <c r="BGQ266" s="13"/>
      <c r="BGR266" s="13"/>
      <c r="BGS266" s="13"/>
      <c r="BGT266" s="13"/>
      <c r="BGU266" s="13"/>
      <c r="BGV266" s="13"/>
      <c r="BGW266" s="13"/>
      <c r="BGX266" s="13"/>
      <c r="BGY266" s="13"/>
      <c r="BGZ266" s="13"/>
      <c r="BHA266" s="13"/>
      <c r="BHB266" s="13"/>
      <c r="BHC266" s="13"/>
      <c r="BHD266" s="13"/>
      <c r="BHE266" s="13"/>
      <c r="BHF266" s="13"/>
      <c r="BHG266" s="13"/>
      <c r="BHH266" s="13"/>
      <c r="BHI266" s="13"/>
      <c r="BHJ266" s="13"/>
      <c r="BHK266" s="13"/>
      <c r="BHL266" s="13"/>
      <c r="BHM266" s="13"/>
      <c r="BHN266" s="13"/>
      <c r="BHO266" s="13"/>
      <c r="BHP266" s="13"/>
      <c r="BHQ266" s="13"/>
      <c r="BHR266" s="13"/>
      <c r="BHS266" s="13"/>
      <c r="BHT266" s="13"/>
      <c r="BHU266" s="13"/>
      <c r="BHV266" s="13"/>
      <c r="BHW266" s="13"/>
      <c r="BHX266" s="13"/>
      <c r="BHY266" s="13"/>
      <c r="BHZ266" s="13"/>
      <c r="BIA266" s="13"/>
      <c r="BIB266" s="13"/>
      <c r="BIC266" s="13"/>
      <c r="BID266" s="13"/>
      <c r="BIE266" s="13"/>
      <c r="BIF266" s="13"/>
      <c r="BIG266" s="13"/>
      <c r="BIH266" s="13"/>
      <c r="BII266" s="13"/>
      <c r="BIJ266" s="13"/>
      <c r="BIK266" s="13"/>
      <c r="BIL266" s="13"/>
      <c r="BIM266" s="13"/>
      <c r="BIN266" s="13"/>
      <c r="BIO266" s="13"/>
      <c r="BIP266" s="13"/>
      <c r="BIQ266" s="13"/>
      <c r="BIR266" s="13"/>
      <c r="BIS266" s="13"/>
      <c r="BIT266" s="13"/>
      <c r="BIU266" s="13"/>
      <c r="BIV266" s="13"/>
      <c r="BIW266" s="13"/>
      <c r="BIX266" s="13"/>
      <c r="BIY266" s="13"/>
      <c r="BIZ266" s="13"/>
      <c r="BJA266" s="13"/>
      <c r="BJB266" s="13"/>
      <c r="BJC266" s="13"/>
      <c r="BJD266" s="13"/>
      <c r="BJE266" s="13"/>
      <c r="BJF266" s="13"/>
      <c r="BJG266" s="13"/>
      <c r="BJH266" s="13"/>
      <c r="BJI266" s="13"/>
      <c r="BJJ266" s="13"/>
      <c r="BJK266" s="13"/>
      <c r="BJL266" s="13"/>
      <c r="BJM266" s="13"/>
      <c r="BJN266" s="13"/>
      <c r="BJO266" s="13"/>
      <c r="BJP266" s="13"/>
      <c r="BJQ266" s="13"/>
      <c r="BJR266" s="13"/>
      <c r="BJS266" s="13"/>
      <c r="BJT266" s="13"/>
      <c r="BJU266" s="13"/>
      <c r="BJV266" s="13"/>
      <c r="BJW266" s="13"/>
      <c r="BJX266" s="13"/>
      <c r="BJY266" s="13"/>
      <c r="BJZ266" s="13"/>
      <c r="BKA266" s="13"/>
      <c r="BKB266" s="13"/>
      <c r="BKC266" s="13"/>
      <c r="BKD266" s="13"/>
      <c r="BKE266" s="13"/>
      <c r="BKF266" s="13"/>
      <c r="BKG266" s="13"/>
      <c r="BKH266" s="13"/>
      <c r="BKI266" s="13"/>
      <c r="BKJ266" s="13"/>
      <c r="BKK266" s="13"/>
      <c r="BKL266" s="13"/>
      <c r="BKM266" s="13"/>
      <c r="BKN266" s="13"/>
      <c r="BKO266" s="13"/>
      <c r="BKP266" s="13"/>
      <c r="BKQ266" s="13"/>
      <c r="BKR266" s="13"/>
      <c r="BKS266" s="13"/>
      <c r="BKT266" s="13"/>
      <c r="BKU266" s="13"/>
      <c r="BKV266" s="13"/>
      <c r="BKW266" s="13"/>
      <c r="BKX266" s="13"/>
      <c r="BKY266" s="13"/>
      <c r="BKZ266" s="13"/>
      <c r="BLA266" s="13"/>
      <c r="BLB266" s="13"/>
      <c r="BLC266" s="13"/>
      <c r="BLD266" s="13"/>
      <c r="BLE266" s="13"/>
      <c r="BLF266" s="13"/>
      <c r="BLG266" s="13"/>
      <c r="BLH266" s="13"/>
      <c r="BLI266" s="13"/>
      <c r="BLJ266" s="13"/>
      <c r="BLK266" s="13"/>
      <c r="BLL266" s="13"/>
      <c r="BLM266" s="13"/>
      <c r="BLN266" s="13"/>
      <c r="BLO266" s="13"/>
      <c r="BLP266" s="13"/>
      <c r="BLQ266" s="13"/>
      <c r="BLR266" s="13"/>
      <c r="BLS266" s="13"/>
      <c r="BLT266" s="13"/>
      <c r="BLU266" s="13"/>
      <c r="BLV266" s="13"/>
      <c r="BLW266" s="13"/>
      <c r="BLX266" s="13"/>
      <c r="BLY266" s="13"/>
      <c r="BLZ266" s="13"/>
      <c r="BMA266" s="13"/>
      <c r="BMB266" s="13"/>
      <c r="BMC266" s="13"/>
      <c r="BMD266" s="13"/>
      <c r="BME266" s="13"/>
      <c r="BMF266" s="13"/>
      <c r="BMG266" s="13"/>
      <c r="BMH266" s="13"/>
      <c r="BMI266" s="13"/>
      <c r="BMJ266" s="13"/>
      <c r="BMK266" s="13"/>
      <c r="BML266" s="13"/>
      <c r="BMM266" s="13"/>
      <c r="BMN266" s="13"/>
      <c r="BMO266" s="13"/>
      <c r="BMP266" s="13"/>
      <c r="BMQ266" s="13"/>
      <c r="BMR266" s="13"/>
      <c r="BMS266" s="13"/>
      <c r="BMT266" s="13"/>
      <c r="BMU266" s="13"/>
      <c r="BMV266" s="13"/>
      <c r="BMW266" s="13"/>
      <c r="BMX266" s="13"/>
      <c r="BMY266" s="13"/>
      <c r="BMZ266" s="13"/>
      <c r="BNA266" s="13"/>
      <c r="BNB266" s="13"/>
      <c r="BNC266" s="13"/>
      <c r="BND266" s="13"/>
      <c r="BNE266" s="13"/>
      <c r="BNF266" s="13"/>
      <c r="BNG266" s="13"/>
      <c r="BNH266" s="13"/>
      <c r="BNI266" s="13"/>
      <c r="BNJ266" s="13"/>
      <c r="BNK266" s="13"/>
      <c r="BNL266" s="13"/>
      <c r="BNM266" s="13"/>
      <c r="BNN266" s="13"/>
      <c r="BNO266" s="13"/>
      <c r="BNP266" s="13"/>
      <c r="BNQ266" s="13"/>
      <c r="BNR266" s="13"/>
      <c r="BNS266" s="13"/>
      <c r="BNT266" s="13"/>
      <c r="BNU266" s="13"/>
      <c r="BNV266" s="13"/>
      <c r="BNW266" s="13"/>
      <c r="BNX266" s="13"/>
      <c r="BNY266" s="13"/>
      <c r="BNZ266" s="13"/>
      <c r="BOA266" s="13"/>
      <c r="BOB266" s="13"/>
      <c r="BOC266" s="13"/>
      <c r="BOD266" s="13"/>
      <c r="BOE266" s="13"/>
      <c r="BOF266" s="13"/>
      <c r="BOG266" s="13"/>
      <c r="BOH266" s="13"/>
      <c r="BOI266" s="13"/>
      <c r="BOJ266" s="13"/>
      <c r="BOK266" s="13"/>
      <c r="BOL266" s="13"/>
      <c r="BOM266" s="13"/>
      <c r="BON266" s="13"/>
      <c r="BOO266" s="13"/>
      <c r="BOP266" s="13"/>
      <c r="BOQ266" s="13"/>
      <c r="BOR266" s="13"/>
      <c r="BOS266" s="13"/>
      <c r="BOT266" s="13"/>
      <c r="BOU266" s="13"/>
      <c r="BOV266" s="13"/>
      <c r="BOW266" s="13"/>
      <c r="BOX266" s="13"/>
      <c r="BOY266" s="13"/>
      <c r="BOZ266" s="13"/>
      <c r="BPA266" s="13"/>
      <c r="BPB266" s="13"/>
      <c r="BPC266" s="13"/>
      <c r="BPD266" s="13"/>
      <c r="BPE266" s="13"/>
      <c r="BPF266" s="13"/>
      <c r="BPG266" s="13"/>
      <c r="BPH266" s="13"/>
      <c r="BPI266" s="13"/>
      <c r="BPJ266" s="13"/>
      <c r="BPK266" s="13"/>
      <c r="BPL266" s="13"/>
      <c r="BPM266" s="13"/>
      <c r="BPN266" s="13"/>
      <c r="BPO266" s="13"/>
      <c r="BPP266" s="13"/>
      <c r="BPQ266" s="13"/>
      <c r="BPR266" s="13"/>
      <c r="BPS266" s="13"/>
      <c r="BPT266" s="13"/>
      <c r="BPU266" s="13"/>
      <c r="BPV266" s="13"/>
      <c r="BPW266" s="13"/>
      <c r="BPX266" s="13"/>
      <c r="BPY266" s="13"/>
      <c r="BPZ266" s="13"/>
      <c r="BQA266" s="13"/>
      <c r="BQB266" s="13"/>
      <c r="BQC266" s="13"/>
      <c r="BQD266" s="13"/>
      <c r="BQE266" s="13"/>
      <c r="BQF266" s="13"/>
      <c r="BQG266" s="13"/>
      <c r="BQH266" s="13"/>
      <c r="BQI266" s="13"/>
      <c r="BQJ266" s="13"/>
      <c r="BQK266" s="13"/>
      <c r="BQL266" s="13"/>
      <c r="BQM266" s="13"/>
      <c r="BQN266" s="13"/>
      <c r="BQO266" s="13"/>
      <c r="BQP266" s="13"/>
      <c r="BQQ266" s="13"/>
      <c r="BQR266" s="13"/>
      <c r="BQS266" s="13"/>
      <c r="BQT266" s="13"/>
      <c r="BQU266" s="13"/>
      <c r="BQV266" s="13"/>
      <c r="BQW266" s="13"/>
      <c r="BQX266" s="13"/>
      <c r="BQY266" s="13"/>
      <c r="BQZ266" s="13"/>
      <c r="BRA266" s="13"/>
      <c r="BRB266" s="13"/>
      <c r="BRC266" s="13"/>
      <c r="BRD266" s="13"/>
      <c r="BRE266" s="13"/>
      <c r="BRF266" s="13"/>
      <c r="BRG266" s="13"/>
      <c r="BRH266" s="13"/>
      <c r="BRI266" s="13"/>
      <c r="BRJ266" s="13"/>
      <c r="BRK266" s="13"/>
      <c r="BRL266" s="13"/>
      <c r="BRM266" s="13"/>
      <c r="BRN266" s="13"/>
      <c r="BRO266" s="13"/>
      <c r="BRP266" s="13"/>
      <c r="BRQ266" s="13"/>
      <c r="BRR266" s="13"/>
      <c r="BRS266" s="13"/>
      <c r="BRT266" s="13"/>
      <c r="BRU266" s="13"/>
      <c r="BRV266" s="13"/>
      <c r="BRW266" s="13"/>
      <c r="BRX266" s="13"/>
      <c r="BRY266" s="13"/>
      <c r="BRZ266" s="13"/>
      <c r="BSA266" s="13"/>
      <c r="BSB266" s="13"/>
      <c r="BSC266" s="13"/>
      <c r="BSD266" s="13"/>
      <c r="BSE266" s="13"/>
      <c r="BSF266" s="13"/>
      <c r="BSG266" s="13"/>
      <c r="BSH266" s="13"/>
      <c r="BSI266" s="13"/>
      <c r="BSJ266" s="13"/>
      <c r="BSK266" s="13"/>
      <c r="BSL266" s="13"/>
      <c r="BSM266" s="13"/>
      <c r="BSN266" s="13"/>
      <c r="BSO266" s="13"/>
      <c r="BSP266" s="13"/>
      <c r="BSQ266" s="13"/>
      <c r="BSR266" s="13"/>
      <c r="BSS266" s="13"/>
      <c r="BST266" s="13"/>
      <c r="BSU266" s="13"/>
      <c r="BSV266" s="13"/>
      <c r="BSW266" s="13"/>
      <c r="BSX266" s="13"/>
      <c r="BSY266" s="13"/>
      <c r="BSZ266" s="13"/>
      <c r="BTA266" s="13"/>
      <c r="BTB266" s="13"/>
      <c r="BTC266" s="13"/>
      <c r="BTD266" s="13"/>
      <c r="BTE266" s="13"/>
      <c r="BTF266" s="13"/>
      <c r="BTG266" s="13"/>
      <c r="BTH266" s="13"/>
      <c r="BTI266" s="13"/>
      <c r="BTJ266" s="13"/>
      <c r="BTK266" s="13"/>
      <c r="BTL266" s="13"/>
      <c r="BTM266" s="13"/>
      <c r="BTN266" s="13"/>
      <c r="BTO266" s="13"/>
      <c r="BTP266" s="13"/>
      <c r="BTQ266" s="13"/>
      <c r="BTR266" s="13"/>
      <c r="BTS266" s="13"/>
      <c r="BTT266" s="13"/>
      <c r="BTU266" s="13"/>
      <c r="BTV266" s="13"/>
      <c r="BTW266" s="13"/>
      <c r="BTX266" s="13"/>
      <c r="BTY266" s="13"/>
      <c r="BTZ266" s="13"/>
      <c r="BUA266" s="13"/>
      <c r="BUB266" s="13"/>
      <c r="BUC266" s="13"/>
      <c r="BUD266" s="13"/>
      <c r="BUE266" s="13"/>
      <c r="BUF266" s="13"/>
      <c r="BUG266" s="13"/>
      <c r="BUH266" s="13"/>
      <c r="BUI266" s="13"/>
      <c r="BUJ266" s="13"/>
      <c r="BUK266" s="13"/>
      <c r="BUL266" s="13"/>
      <c r="BUM266" s="13"/>
      <c r="BUN266" s="13"/>
      <c r="BUO266" s="13"/>
      <c r="BUP266" s="13"/>
      <c r="BUQ266" s="13"/>
      <c r="BUR266" s="13"/>
      <c r="BUS266" s="13"/>
      <c r="BUT266" s="13"/>
      <c r="BUU266" s="13"/>
      <c r="BUV266" s="13"/>
      <c r="BUW266" s="13"/>
      <c r="BUX266" s="13"/>
      <c r="BUY266" s="13"/>
      <c r="BUZ266" s="13"/>
      <c r="BVA266" s="13"/>
      <c r="BVB266" s="13"/>
      <c r="BVC266" s="13"/>
      <c r="BVD266" s="13"/>
      <c r="BVE266" s="13"/>
      <c r="BVF266" s="13"/>
      <c r="BVG266" s="13"/>
      <c r="BVH266" s="13"/>
      <c r="BVI266" s="13"/>
      <c r="BVJ266" s="13"/>
      <c r="BVK266" s="13"/>
      <c r="BVL266" s="13"/>
      <c r="BVM266" s="13"/>
      <c r="BVN266" s="13"/>
      <c r="BVO266" s="13"/>
      <c r="BVP266" s="13"/>
      <c r="BVQ266" s="13"/>
      <c r="BVR266" s="13"/>
      <c r="BVS266" s="13"/>
      <c r="BVT266" s="13"/>
      <c r="BVU266" s="13"/>
      <c r="BVV266" s="13"/>
      <c r="BVW266" s="13"/>
      <c r="BVX266" s="13"/>
      <c r="BVY266" s="13"/>
      <c r="BVZ266" s="13"/>
      <c r="BWA266" s="13"/>
      <c r="BWB266" s="13"/>
      <c r="BWC266" s="13"/>
      <c r="BWD266" s="13"/>
      <c r="BWE266" s="13"/>
      <c r="BWF266" s="13"/>
      <c r="BWG266" s="13"/>
      <c r="BWH266" s="13"/>
      <c r="BWI266" s="13"/>
      <c r="BWJ266" s="13"/>
      <c r="BWK266" s="13"/>
      <c r="BWL266" s="13"/>
      <c r="BWM266" s="13"/>
      <c r="BWN266" s="13"/>
      <c r="BWO266" s="13"/>
      <c r="BWP266" s="13"/>
      <c r="BWQ266" s="13"/>
      <c r="BWR266" s="13"/>
      <c r="BWS266" s="13"/>
      <c r="BWT266" s="13"/>
      <c r="BWU266" s="13"/>
      <c r="BWV266" s="13"/>
      <c r="BWW266" s="13"/>
      <c r="BWX266" s="13"/>
      <c r="BWY266" s="13"/>
      <c r="BWZ266" s="13"/>
      <c r="BXA266" s="13"/>
      <c r="BXB266" s="13"/>
      <c r="BXC266" s="13"/>
      <c r="BXD266" s="13"/>
      <c r="BXE266" s="13"/>
      <c r="BXF266" s="13"/>
      <c r="BXG266" s="13"/>
      <c r="BXH266" s="13"/>
      <c r="BXI266" s="13"/>
      <c r="BXJ266" s="13"/>
      <c r="BXK266" s="13"/>
      <c r="BXL266" s="13"/>
      <c r="BXM266" s="13"/>
      <c r="BXN266" s="13"/>
      <c r="BXO266" s="13"/>
      <c r="BXP266" s="13"/>
      <c r="BXQ266" s="13"/>
      <c r="BXR266" s="13"/>
      <c r="BXS266" s="13"/>
      <c r="BXT266" s="13"/>
      <c r="BXU266" s="13"/>
      <c r="BXV266" s="13"/>
      <c r="BXW266" s="13"/>
      <c r="BXX266" s="13"/>
      <c r="BXY266" s="13"/>
      <c r="BXZ266" s="13"/>
      <c r="BYA266" s="13"/>
      <c r="BYB266" s="13"/>
      <c r="BYC266" s="13"/>
      <c r="BYD266" s="13"/>
      <c r="BYE266" s="13"/>
      <c r="BYF266" s="13"/>
      <c r="BYG266" s="13"/>
      <c r="BYH266" s="13"/>
      <c r="BYI266" s="13"/>
      <c r="BYJ266" s="13"/>
      <c r="BYK266" s="13"/>
      <c r="BYL266" s="13"/>
      <c r="BYM266" s="13"/>
      <c r="BYN266" s="13"/>
      <c r="BYO266" s="13"/>
      <c r="BYP266" s="13"/>
      <c r="BYQ266" s="13"/>
      <c r="BYR266" s="13"/>
      <c r="BYS266" s="13"/>
      <c r="BYT266" s="13"/>
      <c r="BYU266" s="13"/>
      <c r="BYV266" s="13"/>
      <c r="BYW266" s="13"/>
      <c r="BYX266" s="13"/>
      <c r="BYY266" s="13"/>
      <c r="BYZ266" s="13"/>
      <c r="BZA266" s="13"/>
      <c r="BZB266" s="13"/>
      <c r="BZC266" s="13"/>
      <c r="BZD266" s="13"/>
      <c r="BZE266" s="13"/>
      <c r="BZF266" s="13"/>
      <c r="BZG266" s="13"/>
      <c r="BZH266" s="13"/>
      <c r="BZI266" s="13"/>
      <c r="BZJ266" s="13"/>
      <c r="BZK266" s="13"/>
      <c r="BZL266" s="13"/>
      <c r="BZM266" s="13"/>
      <c r="BZN266" s="13"/>
      <c r="BZO266" s="13"/>
      <c r="BZP266" s="13"/>
      <c r="BZQ266" s="13"/>
      <c r="BZR266" s="13"/>
      <c r="BZS266" s="13"/>
      <c r="BZT266" s="13"/>
      <c r="BZU266" s="13"/>
      <c r="BZV266" s="13"/>
      <c r="BZW266" s="13"/>
      <c r="BZX266" s="13"/>
      <c r="BZY266" s="13"/>
      <c r="BZZ266" s="13"/>
      <c r="CAA266" s="13"/>
      <c r="CAB266" s="13"/>
      <c r="CAC266" s="13"/>
      <c r="CAD266" s="13"/>
      <c r="CAE266" s="13"/>
      <c r="CAF266" s="13"/>
      <c r="CAG266" s="13"/>
      <c r="CAH266" s="13"/>
      <c r="CAI266" s="13"/>
      <c r="CAJ266" s="13"/>
      <c r="CAK266" s="13"/>
      <c r="CAL266" s="13"/>
      <c r="CAM266" s="13"/>
      <c r="CAN266" s="13"/>
      <c r="CAO266" s="13"/>
      <c r="CAP266" s="13"/>
      <c r="CAQ266" s="13"/>
      <c r="CAR266" s="13"/>
      <c r="CAS266" s="13"/>
      <c r="CAT266" s="13"/>
      <c r="CAU266" s="13"/>
      <c r="CAV266" s="13"/>
      <c r="CAW266" s="13"/>
      <c r="CAX266" s="13"/>
      <c r="CAY266" s="13"/>
      <c r="CAZ266" s="13"/>
      <c r="CBA266" s="13"/>
      <c r="CBB266" s="13"/>
      <c r="CBC266" s="13"/>
      <c r="CBD266" s="13"/>
      <c r="CBE266" s="13"/>
      <c r="CBF266" s="13"/>
      <c r="CBG266" s="13"/>
      <c r="CBH266" s="13"/>
      <c r="CBI266" s="13"/>
      <c r="CBJ266" s="13"/>
      <c r="CBK266" s="13"/>
      <c r="CBL266" s="13"/>
      <c r="CBM266" s="13"/>
      <c r="CBN266" s="13"/>
      <c r="CBO266" s="13"/>
      <c r="CBP266" s="13"/>
      <c r="CBQ266" s="13"/>
      <c r="CBR266" s="13"/>
      <c r="CBS266" s="13"/>
      <c r="CBT266" s="13"/>
      <c r="CBU266" s="13"/>
      <c r="CBV266" s="13"/>
      <c r="CBW266" s="13"/>
      <c r="CBX266" s="13"/>
      <c r="CBY266" s="13"/>
      <c r="CBZ266" s="13"/>
      <c r="CCA266" s="13"/>
      <c r="CCB266" s="13"/>
      <c r="CCC266" s="13"/>
      <c r="CCD266" s="13"/>
      <c r="CCE266" s="13"/>
      <c r="CCF266" s="13"/>
      <c r="CCG266" s="13"/>
      <c r="CCH266" s="13"/>
      <c r="CCI266" s="13"/>
      <c r="CCJ266" s="13"/>
      <c r="CCK266" s="13"/>
      <c r="CCL266" s="13"/>
      <c r="CCM266" s="13"/>
      <c r="CCN266" s="13"/>
      <c r="CCO266" s="13"/>
      <c r="CCP266" s="13"/>
      <c r="CCQ266" s="13"/>
      <c r="CCR266" s="13"/>
      <c r="CCS266" s="13"/>
      <c r="CCT266" s="13"/>
      <c r="CCU266" s="13"/>
      <c r="CCV266" s="13"/>
      <c r="CCW266" s="13"/>
      <c r="CCX266" s="13"/>
      <c r="CCY266" s="13"/>
      <c r="CCZ266" s="13"/>
      <c r="CDA266" s="13"/>
      <c r="CDB266" s="13"/>
      <c r="CDC266" s="13"/>
      <c r="CDD266" s="13"/>
      <c r="CDE266" s="13"/>
      <c r="CDF266" s="13"/>
      <c r="CDG266" s="13"/>
      <c r="CDH266" s="13"/>
      <c r="CDI266" s="13"/>
      <c r="CDJ266" s="13"/>
      <c r="CDK266" s="13"/>
      <c r="CDL266" s="13"/>
      <c r="CDM266" s="13"/>
      <c r="CDN266" s="13"/>
      <c r="CDO266" s="13"/>
      <c r="CDP266" s="13"/>
      <c r="CDQ266" s="13"/>
      <c r="CDR266" s="13"/>
      <c r="CDS266" s="13"/>
      <c r="CDT266" s="13"/>
      <c r="CDU266" s="13"/>
      <c r="CDV266" s="13"/>
      <c r="CDW266" s="13"/>
      <c r="CDX266" s="13"/>
      <c r="CDY266" s="13"/>
      <c r="CDZ266" s="13"/>
      <c r="CEA266" s="13"/>
      <c r="CEB266" s="13"/>
      <c r="CEC266" s="13"/>
      <c r="CED266" s="13"/>
      <c r="CEE266" s="13"/>
      <c r="CEF266" s="13"/>
      <c r="CEG266" s="13"/>
      <c r="CEH266" s="13"/>
      <c r="CEI266" s="13"/>
      <c r="CEJ266" s="13"/>
      <c r="CEK266" s="13"/>
      <c r="CEL266" s="13"/>
      <c r="CEM266" s="13"/>
      <c r="CEN266" s="13"/>
      <c r="CEO266" s="13"/>
      <c r="CEP266" s="13"/>
      <c r="CEQ266" s="13"/>
      <c r="CER266" s="13"/>
      <c r="CES266" s="13"/>
      <c r="CET266" s="13"/>
      <c r="CEU266" s="13"/>
      <c r="CEV266" s="13"/>
      <c r="CEW266" s="13"/>
      <c r="CEX266" s="13"/>
      <c r="CEY266" s="13"/>
      <c r="CEZ266" s="13"/>
      <c r="CFA266" s="13"/>
      <c r="CFB266" s="13"/>
      <c r="CFC266" s="13"/>
      <c r="CFD266" s="13"/>
      <c r="CFE266" s="13"/>
      <c r="CFF266" s="13"/>
      <c r="CFG266" s="13"/>
      <c r="CFH266" s="13"/>
      <c r="CFI266" s="13"/>
      <c r="CFJ266" s="13"/>
      <c r="CFK266" s="13"/>
      <c r="CFL266" s="13"/>
      <c r="CFM266" s="13"/>
      <c r="CFN266" s="13"/>
      <c r="CFO266" s="13"/>
      <c r="CFP266" s="13"/>
      <c r="CFQ266" s="13"/>
      <c r="CFR266" s="13"/>
      <c r="CFS266" s="13"/>
      <c r="CFT266" s="13"/>
      <c r="CFU266" s="13"/>
      <c r="CFV266" s="13"/>
      <c r="CFW266" s="13"/>
      <c r="CFX266" s="13"/>
      <c r="CFY266" s="13"/>
      <c r="CFZ266" s="13"/>
      <c r="CGA266" s="13"/>
      <c r="CGB266" s="13"/>
      <c r="CGC266" s="13"/>
      <c r="CGD266" s="13"/>
      <c r="CGE266" s="13"/>
      <c r="CGF266" s="13"/>
      <c r="CGG266" s="13"/>
      <c r="CGH266" s="13"/>
      <c r="CGI266" s="13"/>
      <c r="CGJ266" s="13"/>
      <c r="CGK266" s="13"/>
      <c r="CGL266" s="13"/>
      <c r="CGM266" s="13"/>
      <c r="CGN266" s="13"/>
      <c r="CGO266" s="13"/>
      <c r="CGP266" s="13"/>
      <c r="CGQ266" s="13"/>
      <c r="CGR266" s="13"/>
      <c r="CGS266" s="13"/>
      <c r="CGT266" s="13"/>
      <c r="CGU266" s="13"/>
      <c r="CGV266" s="13"/>
      <c r="CGW266" s="13"/>
      <c r="CGX266" s="13"/>
      <c r="CGY266" s="13"/>
      <c r="CGZ266" s="13"/>
      <c r="CHA266" s="13"/>
      <c r="CHB266" s="13"/>
      <c r="CHC266" s="13"/>
      <c r="CHD266" s="13"/>
      <c r="CHE266" s="13"/>
      <c r="CHF266" s="13"/>
      <c r="CHG266" s="13"/>
      <c r="CHH266" s="13"/>
      <c r="CHI266" s="13"/>
      <c r="CHJ266" s="13"/>
      <c r="CHK266" s="13"/>
      <c r="CHL266" s="13"/>
      <c r="CHM266" s="13"/>
      <c r="CHN266" s="13"/>
      <c r="CHO266" s="13"/>
      <c r="CHP266" s="13"/>
      <c r="CHQ266" s="13"/>
      <c r="CHR266" s="13"/>
      <c r="CHS266" s="13"/>
      <c r="CHT266" s="13"/>
      <c r="CHU266" s="13"/>
      <c r="CHV266" s="13"/>
      <c r="CHW266" s="13"/>
      <c r="CHX266" s="13"/>
      <c r="CHY266" s="13"/>
      <c r="CHZ266" s="13"/>
      <c r="CIA266" s="13"/>
      <c r="CIB266" s="13"/>
      <c r="CIC266" s="13"/>
      <c r="CID266" s="13"/>
      <c r="CIE266" s="13"/>
      <c r="CIF266" s="13"/>
      <c r="CIG266" s="13"/>
      <c r="CIH266" s="13"/>
      <c r="CII266" s="13"/>
      <c r="CIJ266" s="13"/>
      <c r="CIK266" s="13"/>
      <c r="CIL266" s="13"/>
      <c r="CIM266" s="13"/>
      <c r="CIN266" s="13"/>
      <c r="CIO266" s="13"/>
      <c r="CIP266" s="13"/>
      <c r="CIQ266" s="13"/>
      <c r="CIR266" s="13"/>
      <c r="CIS266" s="13"/>
      <c r="CIT266" s="13"/>
      <c r="CIU266" s="13"/>
      <c r="CIV266" s="13"/>
      <c r="CIW266" s="13"/>
      <c r="CIX266" s="13"/>
      <c r="CIY266" s="13"/>
      <c r="CIZ266" s="13"/>
      <c r="CJA266" s="13"/>
      <c r="CJB266" s="13"/>
      <c r="CJC266" s="13"/>
      <c r="CJD266" s="13"/>
      <c r="CJE266" s="13"/>
      <c r="CJF266" s="13"/>
      <c r="CJG266" s="13"/>
      <c r="CJH266" s="13"/>
      <c r="CJI266" s="13"/>
      <c r="CJJ266" s="13"/>
      <c r="CJK266" s="13"/>
      <c r="CJL266" s="13"/>
      <c r="CJM266" s="13"/>
      <c r="CJN266" s="13"/>
      <c r="CJO266" s="13"/>
      <c r="CJP266" s="13"/>
      <c r="CJQ266" s="13"/>
      <c r="CJR266" s="13"/>
      <c r="CJS266" s="13"/>
      <c r="CJT266" s="13"/>
      <c r="CJU266" s="13"/>
      <c r="CJV266" s="13"/>
      <c r="CJW266" s="13"/>
      <c r="CJX266" s="13"/>
      <c r="CJY266" s="13"/>
      <c r="CJZ266" s="13"/>
      <c r="CKA266" s="13"/>
      <c r="CKB266" s="13"/>
      <c r="CKC266" s="13"/>
      <c r="CKD266" s="13"/>
      <c r="CKE266" s="13"/>
      <c r="CKF266" s="13"/>
      <c r="CKG266" s="13"/>
      <c r="CKH266" s="13"/>
      <c r="CKI266" s="13"/>
      <c r="CKJ266" s="13"/>
      <c r="CKK266" s="13"/>
      <c r="CKL266" s="13"/>
      <c r="CKM266" s="13"/>
      <c r="CKN266" s="13"/>
      <c r="CKO266" s="13"/>
      <c r="CKP266" s="13"/>
      <c r="CKQ266" s="13"/>
      <c r="CKR266" s="13"/>
      <c r="CKS266" s="13"/>
      <c r="CKT266" s="13"/>
      <c r="CKU266" s="13"/>
      <c r="CKV266" s="13"/>
      <c r="CKW266" s="13"/>
      <c r="CKX266" s="13"/>
      <c r="CKY266" s="13"/>
      <c r="CKZ266" s="13"/>
      <c r="CLA266" s="13"/>
      <c r="CLB266" s="13"/>
      <c r="CLC266" s="13"/>
      <c r="CLD266" s="13"/>
      <c r="CLE266" s="13"/>
      <c r="CLF266" s="13"/>
      <c r="CLG266" s="13"/>
      <c r="CLH266" s="13"/>
      <c r="CLI266" s="13"/>
      <c r="CLJ266" s="13"/>
      <c r="CLK266" s="13"/>
      <c r="CLL266" s="13"/>
      <c r="CLM266" s="13"/>
      <c r="CLN266" s="13"/>
      <c r="CLO266" s="13"/>
      <c r="CLP266" s="13"/>
      <c r="CLQ266" s="13"/>
      <c r="CLR266" s="13"/>
      <c r="CLS266" s="13"/>
      <c r="CLT266" s="13"/>
      <c r="CLU266" s="13"/>
      <c r="CLV266" s="13"/>
      <c r="CLW266" s="13"/>
      <c r="CLX266" s="13"/>
      <c r="CLY266" s="13"/>
      <c r="CLZ266" s="13"/>
      <c r="CMA266" s="13"/>
      <c r="CMB266" s="13"/>
      <c r="CMC266" s="13"/>
      <c r="CMD266" s="13"/>
      <c r="CME266" s="13"/>
      <c r="CMF266" s="13"/>
      <c r="CMG266" s="13"/>
      <c r="CMH266" s="13"/>
      <c r="CMI266" s="13"/>
      <c r="CMJ266" s="13"/>
      <c r="CMK266" s="13"/>
      <c r="CML266" s="13"/>
      <c r="CMM266" s="13"/>
      <c r="CMN266" s="13"/>
      <c r="CMO266" s="13"/>
      <c r="CMP266" s="13"/>
      <c r="CMQ266" s="13"/>
      <c r="CMR266" s="13"/>
      <c r="CMS266" s="13"/>
      <c r="CMT266" s="13"/>
      <c r="CMU266" s="13"/>
      <c r="CMV266" s="13"/>
      <c r="CMW266" s="13"/>
      <c r="CMX266" s="13"/>
      <c r="CMY266" s="13"/>
      <c r="CMZ266" s="13"/>
      <c r="CNA266" s="13"/>
      <c r="CNB266" s="13"/>
      <c r="CNC266" s="13"/>
      <c r="CND266" s="13"/>
      <c r="CNE266" s="13"/>
      <c r="CNF266" s="13"/>
      <c r="CNG266" s="13"/>
      <c r="CNH266" s="13"/>
      <c r="CNI266" s="13"/>
      <c r="CNJ266" s="13"/>
      <c r="CNK266" s="13"/>
      <c r="CNL266" s="13"/>
      <c r="CNM266" s="13"/>
      <c r="CNN266" s="13"/>
      <c r="CNO266" s="13"/>
      <c r="CNP266" s="13"/>
      <c r="CNQ266" s="13"/>
      <c r="CNR266" s="13"/>
      <c r="CNS266" s="13"/>
      <c r="CNT266" s="13"/>
      <c r="CNU266" s="13"/>
      <c r="CNV266" s="13"/>
      <c r="CNW266" s="13"/>
      <c r="CNX266" s="13"/>
      <c r="CNY266" s="13"/>
      <c r="CNZ266" s="13"/>
      <c r="COA266" s="13"/>
      <c r="COB266" s="13"/>
      <c r="COC266" s="13"/>
      <c r="COD266" s="13"/>
      <c r="COE266" s="13"/>
      <c r="COF266" s="13"/>
      <c r="COG266" s="13"/>
      <c r="COH266" s="13"/>
      <c r="COI266" s="13"/>
      <c r="COJ266" s="13"/>
      <c r="COK266" s="13"/>
      <c r="COL266" s="13"/>
      <c r="COM266" s="13"/>
      <c r="CON266" s="13"/>
      <c r="COO266" s="13"/>
      <c r="COP266" s="13"/>
      <c r="COQ266" s="13"/>
      <c r="COR266" s="13"/>
      <c r="COS266" s="13"/>
      <c r="COT266" s="13"/>
      <c r="COU266" s="13"/>
      <c r="COV266" s="13"/>
      <c r="COW266" s="13"/>
      <c r="COX266" s="13"/>
      <c r="COY266" s="13"/>
      <c r="COZ266" s="13"/>
      <c r="CPA266" s="13"/>
      <c r="CPB266" s="13"/>
      <c r="CPC266" s="13"/>
      <c r="CPD266" s="13"/>
      <c r="CPE266" s="13"/>
      <c r="CPF266" s="13"/>
      <c r="CPG266" s="13"/>
      <c r="CPH266" s="13"/>
      <c r="CPI266" s="13"/>
      <c r="CPJ266" s="13"/>
      <c r="CPK266" s="13"/>
      <c r="CPL266" s="13"/>
      <c r="CPM266" s="13"/>
      <c r="CPN266" s="13"/>
      <c r="CPO266" s="13"/>
      <c r="CPP266" s="13"/>
      <c r="CPQ266" s="13"/>
      <c r="CPR266" s="13"/>
      <c r="CPS266" s="13"/>
      <c r="CPT266" s="13"/>
      <c r="CPU266" s="13"/>
      <c r="CPV266" s="13"/>
      <c r="CPW266" s="13"/>
      <c r="CPX266" s="13"/>
      <c r="CPY266" s="13"/>
      <c r="CPZ266" s="13"/>
      <c r="CQA266" s="13"/>
      <c r="CQB266" s="13"/>
      <c r="CQC266" s="13"/>
      <c r="CQD266" s="13"/>
      <c r="CQE266" s="13"/>
      <c r="CQF266" s="13"/>
      <c r="CQG266" s="13"/>
      <c r="CQH266" s="13"/>
      <c r="CQI266" s="13"/>
      <c r="CQJ266" s="13"/>
      <c r="CQK266" s="13"/>
      <c r="CQL266" s="13"/>
      <c r="CQM266" s="13"/>
      <c r="CQN266" s="13"/>
      <c r="CQO266" s="13"/>
      <c r="CQP266" s="13"/>
      <c r="CQQ266" s="13"/>
      <c r="CQR266" s="13"/>
      <c r="CQS266" s="13"/>
      <c r="CQT266" s="13"/>
      <c r="CQU266" s="13"/>
      <c r="CQV266" s="13"/>
      <c r="CQW266" s="13"/>
      <c r="CQX266" s="13"/>
      <c r="CQY266" s="13"/>
      <c r="CQZ266" s="13"/>
      <c r="CRA266" s="13"/>
      <c r="CRB266" s="13"/>
      <c r="CRC266" s="13"/>
      <c r="CRD266" s="13"/>
      <c r="CRE266" s="13"/>
      <c r="CRF266" s="13"/>
      <c r="CRG266" s="13"/>
      <c r="CRH266" s="13"/>
      <c r="CRI266" s="13"/>
      <c r="CRJ266" s="13"/>
      <c r="CRK266" s="13"/>
      <c r="CRL266" s="13"/>
      <c r="CRM266" s="13"/>
      <c r="CRN266" s="13"/>
      <c r="CRO266" s="13"/>
      <c r="CRP266" s="13"/>
      <c r="CRQ266" s="13"/>
      <c r="CRR266" s="13"/>
      <c r="CRS266" s="13"/>
      <c r="CRT266" s="13"/>
      <c r="CRU266" s="13"/>
      <c r="CRV266" s="13"/>
      <c r="CRW266" s="13"/>
      <c r="CRX266" s="13"/>
      <c r="CRY266" s="13"/>
      <c r="CRZ266" s="13"/>
      <c r="CSA266" s="13"/>
      <c r="CSB266" s="13"/>
      <c r="CSC266" s="13"/>
      <c r="CSD266" s="13"/>
      <c r="CSE266" s="13"/>
      <c r="CSF266" s="13"/>
      <c r="CSG266" s="13"/>
      <c r="CSH266" s="13"/>
      <c r="CSI266" s="13"/>
      <c r="CSJ266" s="13"/>
      <c r="CSK266" s="13"/>
      <c r="CSL266" s="13"/>
      <c r="CSM266" s="13"/>
      <c r="CSN266" s="13"/>
      <c r="CSO266" s="13"/>
      <c r="CSP266" s="13"/>
      <c r="CSQ266" s="13"/>
      <c r="CSR266" s="13"/>
      <c r="CSS266" s="13"/>
      <c r="CST266" s="13"/>
      <c r="CSU266" s="13"/>
      <c r="CSV266" s="13"/>
      <c r="CSW266" s="13"/>
      <c r="CSX266" s="13"/>
      <c r="CSY266" s="13"/>
      <c r="CSZ266" s="13"/>
      <c r="CTA266" s="13"/>
      <c r="CTB266" s="13"/>
      <c r="CTC266" s="13"/>
      <c r="CTD266" s="13"/>
      <c r="CTE266" s="13"/>
      <c r="CTF266" s="13"/>
      <c r="CTG266" s="13"/>
      <c r="CTH266" s="13"/>
      <c r="CTI266" s="13"/>
      <c r="CTJ266" s="13"/>
      <c r="CTK266" s="13"/>
      <c r="CTL266" s="13"/>
      <c r="CTM266" s="13"/>
      <c r="CTN266" s="13"/>
      <c r="CTO266" s="13"/>
      <c r="CTP266" s="13"/>
      <c r="CTQ266" s="13"/>
      <c r="CTR266" s="13"/>
      <c r="CTS266" s="13"/>
      <c r="CTT266" s="13"/>
      <c r="CTU266" s="13"/>
      <c r="CTV266" s="13"/>
      <c r="CTW266" s="13"/>
      <c r="CTX266" s="13"/>
      <c r="CTY266" s="13"/>
      <c r="CTZ266" s="13"/>
      <c r="CUA266" s="13"/>
      <c r="CUB266" s="13"/>
      <c r="CUC266" s="13"/>
      <c r="CUD266" s="13"/>
      <c r="CUE266" s="13"/>
      <c r="CUF266" s="13"/>
      <c r="CUG266" s="13"/>
      <c r="CUH266" s="13"/>
      <c r="CUI266" s="13"/>
      <c r="CUJ266" s="13"/>
      <c r="CUK266" s="13"/>
      <c r="CUL266" s="13"/>
      <c r="CUM266" s="13"/>
      <c r="CUN266" s="13"/>
      <c r="CUO266" s="13"/>
      <c r="CUP266" s="13"/>
      <c r="CUQ266" s="13"/>
      <c r="CUR266" s="13"/>
      <c r="CUS266" s="13"/>
      <c r="CUT266" s="13"/>
      <c r="CUU266" s="13"/>
      <c r="CUV266" s="13"/>
      <c r="CUW266" s="13"/>
      <c r="CUX266" s="13"/>
      <c r="CUY266" s="13"/>
      <c r="CUZ266" s="13"/>
      <c r="CVA266" s="13"/>
      <c r="CVB266" s="13"/>
      <c r="CVC266" s="13"/>
      <c r="CVD266" s="13"/>
      <c r="CVE266" s="13"/>
      <c r="CVF266" s="13"/>
      <c r="CVG266" s="13"/>
      <c r="CVH266" s="13"/>
      <c r="CVI266" s="13"/>
      <c r="CVJ266" s="13"/>
      <c r="CVK266" s="13"/>
      <c r="CVL266" s="13"/>
      <c r="CVM266" s="13"/>
      <c r="CVN266" s="13"/>
      <c r="CVO266" s="13"/>
      <c r="CVP266" s="13"/>
      <c r="CVQ266" s="13"/>
      <c r="CVR266" s="13"/>
      <c r="CVS266" s="13"/>
      <c r="CVT266" s="13"/>
      <c r="CVU266" s="13"/>
      <c r="CVV266" s="13"/>
      <c r="CVW266" s="13"/>
      <c r="CVX266" s="13"/>
      <c r="CVY266" s="13"/>
      <c r="CVZ266" s="13"/>
      <c r="CWA266" s="13"/>
      <c r="CWB266" s="13"/>
      <c r="CWC266" s="13"/>
      <c r="CWD266" s="13"/>
      <c r="CWE266" s="13"/>
      <c r="CWF266" s="13"/>
      <c r="CWG266" s="13"/>
      <c r="CWH266" s="13"/>
      <c r="CWI266" s="13"/>
      <c r="CWJ266" s="13"/>
      <c r="CWK266" s="13"/>
      <c r="CWL266" s="13"/>
      <c r="CWM266" s="13"/>
      <c r="CWN266" s="13"/>
      <c r="CWO266" s="13"/>
      <c r="CWP266" s="13"/>
      <c r="CWQ266" s="13"/>
      <c r="CWR266" s="13"/>
      <c r="CWS266" s="13"/>
      <c r="CWT266" s="13"/>
      <c r="CWU266" s="13"/>
      <c r="CWV266" s="13"/>
      <c r="CWW266" s="13"/>
      <c r="CWX266" s="13"/>
      <c r="CWY266" s="13"/>
      <c r="CWZ266" s="13"/>
      <c r="CXA266" s="13"/>
      <c r="CXB266" s="13"/>
      <c r="CXC266" s="13"/>
      <c r="CXD266" s="13"/>
      <c r="CXE266" s="13"/>
      <c r="CXF266" s="13"/>
      <c r="CXG266" s="13"/>
      <c r="CXH266" s="13"/>
      <c r="CXI266" s="13"/>
      <c r="CXJ266" s="13"/>
      <c r="CXK266" s="13"/>
      <c r="CXL266" s="13"/>
      <c r="CXM266" s="13"/>
      <c r="CXN266" s="13"/>
      <c r="CXO266" s="13"/>
      <c r="CXP266" s="13"/>
      <c r="CXQ266" s="13"/>
      <c r="CXR266" s="13"/>
      <c r="CXS266" s="13"/>
      <c r="CXT266" s="13"/>
      <c r="CXU266" s="13"/>
      <c r="CXV266" s="13"/>
      <c r="CXW266" s="13"/>
      <c r="CXX266" s="13"/>
      <c r="CXY266" s="13"/>
      <c r="CXZ266" s="13"/>
      <c r="CYA266" s="13"/>
      <c r="CYB266" s="13"/>
      <c r="CYC266" s="13"/>
      <c r="CYD266" s="13"/>
      <c r="CYE266" s="13"/>
      <c r="CYF266" s="13"/>
      <c r="CYG266" s="13"/>
      <c r="CYH266" s="13"/>
      <c r="CYI266" s="13"/>
      <c r="CYJ266" s="13"/>
      <c r="CYK266" s="13"/>
      <c r="CYL266" s="13"/>
      <c r="CYM266" s="13"/>
      <c r="CYN266" s="13"/>
      <c r="CYO266" s="13"/>
      <c r="CYP266" s="13"/>
      <c r="CYQ266" s="13"/>
      <c r="CYR266" s="13"/>
      <c r="CYS266" s="13"/>
      <c r="CYT266" s="13"/>
      <c r="CYU266" s="13"/>
      <c r="CYV266" s="13"/>
      <c r="CYW266" s="13"/>
      <c r="CYX266" s="13"/>
      <c r="CYY266" s="13"/>
      <c r="CYZ266" s="13"/>
      <c r="CZA266" s="13"/>
      <c r="CZB266" s="13"/>
      <c r="CZC266" s="13"/>
      <c r="CZD266" s="13"/>
      <c r="CZE266" s="13"/>
      <c r="CZF266" s="13"/>
      <c r="CZG266" s="13"/>
      <c r="CZH266" s="13"/>
      <c r="CZI266" s="13"/>
      <c r="CZJ266" s="13"/>
      <c r="CZK266" s="13"/>
      <c r="CZL266" s="13"/>
      <c r="CZM266" s="13"/>
      <c r="CZN266" s="13"/>
      <c r="CZO266" s="13"/>
      <c r="CZP266" s="13"/>
      <c r="CZQ266" s="13"/>
      <c r="CZR266" s="13"/>
      <c r="CZS266" s="13"/>
      <c r="CZT266" s="13"/>
      <c r="CZU266" s="13"/>
      <c r="CZV266" s="13"/>
      <c r="CZW266" s="13"/>
      <c r="CZX266" s="13"/>
      <c r="CZY266" s="13"/>
      <c r="CZZ266" s="13"/>
      <c r="DAA266" s="13"/>
      <c r="DAB266" s="13"/>
      <c r="DAC266" s="13"/>
      <c r="DAD266" s="13"/>
      <c r="DAE266" s="13"/>
      <c r="DAF266" s="13"/>
      <c r="DAG266" s="13"/>
      <c r="DAH266" s="13"/>
      <c r="DAI266" s="13"/>
      <c r="DAJ266" s="13"/>
      <c r="DAK266" s="13"/>
      <c r="DAL266" s="13"/>
      <c r="DAM266" s="13"/>
      <c r="DAN266" s="13"/>
      <c r="DAO266" s="13"/>
      <c r="DAP266" s="13"/>
      <c r="DAQ266" s="13"/>
      <c r="DAR266" s="13"/>
      <c r="DAS266" s="13"/>
      <c r="DAT266" s="13"/>
      <c r="DAU266" s="13"/>
      <c r="DAV266" s="13"/>
      <c r="DAW266" s="13"/>
      <c r="DAX266" s="13"/>
      <c r="DAY266" s="13"/>
      <c r="DAZ266" s="13"/>
      <c r="DBA266" s="13"/>
      <c r="DBB266" s="13"/>
      <c r="DBC266" s="13"/>
      <c r="DBD266" s="13"/>
      <c r="DBE266" s="13"/>
      <c r="DBF266" s="13"/>
      <c r="DBG266" s="13"/>
      <c r="DBH266" s="13"/>
      <c r="DBI266" s="13"/>
      <c r="DBJ266" s="13"/>
      <c r="DBK266" s="13"/>
      <c r="DBL266" s="13"/>
      <c r="DBM266" s="13"/>
      <c r="DBN266" s="13"/>
      <c r="DBO266" s="13"/>
      <c r="DBP266" s="13"/>
      <c r="DBQ266" s="13"/>
      <c r="DBR266" s="13"/>
      <c r="DBS266" s="13"/>
      <c r="DBT266" s="13"/>
      <c r="DBU266" s="13"/>
      <c r="DBV266" s="13"/>
      <c r="DBW266" s="13"/>
      <c r="DBX266" s="13"/>
      <c r="DBY266" s="13"/>
      <c r="DBZ266" s="13"/>
      <c r="DCA266" s="13"/>
      <c r="DCB266" s="13"/>
      <c r="DCC266" s="13"/>
      <c r="DCD266" s="13"/>
      <c r="DCE266" s="13"/>
      <c r="DCF266" s="13"/>
      <c r="DCG266" s="13"/>
      <c r="DCH266" s="13"/>
      <c r="DCI266" s="13"/>
      <c r="DCJ266" s="13"/>
      <c r="DCK266" s="13"/>
      <c r="DCL266" s="13"/>
      <c r="DCM266" s="13"/>
      <c r="DCN266" s="13"/>
      <c r="DCO266" s="13"/>
      <c r="DCP266" s="13"/>
      <c r="DCQ266" s="13"/>
      <c r="DCR266" s="13"/>
      <c r="DCS266" s="13"/>
      <c r="DCT266" s="13"/>
      <c r="DCU266" s="13"/>
      <c r="DCV266" s="13"/>
      <c r="DCW266" s="13"/>
      <c r="DCX266" s="13"/>
      <c r="DCY266" s="13"/>
      <c r="DCZ266" s="13"/>
      <c r="DDA266" s="13"/>
      <c r="DDB266" s="13"/>
      <c r="DDC266" s="13"/>
      <c r="DDD266" s="13"/>
      <c r="DDE266" s="13"/>
      <c r="DDF266" s="13"/>
      <c r="DDG266" s="13"/>
      <c r="DDH266" s="13"/>
      <c r="DDI266" s="13"/>
      <c r="DDJ266" s="13"/>
      <c r="DDK266" s="13"/>
      <c r="DDL266" s="13"/>
      <c r="DDM266" s="13"/>
      <c r="DDN266" s="13"/>
      <c r="DDO266" s="13"/>
      <c r="DDP266" s="13"/>
      <c r="DDQ266" s="13"/>
      <c r="DDR266" s="13"/>
      <c r="DDS266" s="13"/>
      <c r="DDT266" s="13"/>
      <c r="DDU266" s="13"/>
      <c r="DDV266" s="13"/>
      <c r="DDW266" s="13"/>
      <c r="DDX266" s="13"/>
      <c r="DDY266" s="13"/>
      <c r="DDZ266" s="13"/>
      <c r="DEA266" s="13"/>
      <c r="DEB266" s="13"/>
      <c r="DEC266" s="13"/>
      <c r="DED266" s="13"/>
      <c r="DEE266" s="13"/>
      <c r="DEF266" s="13"/>
      <c r="DEG266" s="13"/>
      <c r="DEH266" s="13"/>
      <c r="DEI266" s="13"/>
      <c r="DEJ266" s="13"/>
      <c r="DEK266" s="13"/>
      <c r="DEL266" s="13"/>
      <c r="DEM266" s="13"/>
      <c r="DEN266" s="13"/>
      <c r="DEO266" s="13"/>
      <c r="DEP266" s="13"/>
      <c r="DEQ266" s="13"/>
      <c r="DER266" s="13"/>
      <c r="DES266" s="13"/>
      <c r="DET266" s="13"/>
      <c r="DEU266" s="13"/>
      <c r="DEV266" s="13"/>
      <c r="DEW266" s="13"/>
      <c r="DEX266" s="13"/>
      <c r="DEY266" s="13"/>
      <c r="DEZ266" s="13"/>
      <c r="DFA266" s="13"/>
      <c r="DFB266" s="13"/>
      <c r="DFC266" s="13"/>
      <c r="DFD266" s="13"/>
      <c r="DFE266" s="13"/>
      <c r="DFF266" s="13"/>
      <c r="DFG266" s="13"/>
      <c r="DFH266" s="13"/>
      <c r="DFI266" s="13"/>
      <c r="DFJ266" s="13"/>
      <c r="DFK266" s="13"/>
      <c r="DFL266" s="13"/>
      <c r="DFM266" s="13"/>
      <c r="DFN266" s="13"/>
      <c r="DFO266" s="13"/>
      <c r="DFP266" s="13"/>
      <c r="DFQ266" s="13"/>
      <c r="DFR266" s="13"/>
      <c r="DFS266" s="13"/>
      <c r="DFT266" s="13"/>
      <c r="DFU266" s="13"/>
      <c r="DFV266" s="13"/>
      <c r="DFW266" s="13"/>
      <c r="DFX266" s="13"/>
      <c r="DFY266" s="13"/>
      <c r="DFZ266" s="13"/>
      <c r="DGA266" s="13"/>
      <c r="DGB266" s="13"/>
      <c r="DGC266" s="13"/>
      <c r="DGD266" s="13"/>
      <c r="DGE266" s="13"/>
      <c r="DGF266" s="13"/>
      <c r="DGG266" s="13"/>
      <c r="DGH266" s="13"/>
      <c r="DGI266" s="13"/>
      <c r="DGJ266" s="13"/>
      <c r="DGK266" s="13"/>
      <c r="DGL266" s="13"/>
      <c r="DGM266" s="13"/>
      <c r="DGN266" s="13"/>
      <c r="DGO266" s="13"/>
      <c r="DGP266" s="13"/>
      <c r="DGQ266" s="13"/>
      <c r="DGR266" s="13"/>
      <c r="DGS266" s="13"/>
      <c r="DGT266" s="13"/>
      <c r="DGU266" s="13"/>
      <c r="DGV266" s="13"/>
      <c r="DGW266" s="13"/>
      <c r="DGX266" s="13"/>
      <c r="DGY266" s="13"/>
      <c r="DGZ266" s="13"/>
      <c r="DHA266" s="13"/>
      <c r="DHB266" s="13"/>
      <c r="DHC266" s="13"/>
      <c r="DHD266" s="13"/>
      <c r="DHE266" s="13"/>
      <c r="DHF266" s="13"/>
      <c r="DHG266" s="13"/>
      <c r="DHH266" s="13"/>
      <c r="DHI266" s="13"/>
      <c r="DHJ266" s="13"/>
      <c r="DHK266" s="13"/>
      <c r="DHL266" s="13"/>
      <c r="DHM266" s="13"/>
      <c r="DHN266" s="13"/>
      <c r="DHO266" s="13"/>
      <c r="DHP266" s="13"/>
      <c r="DHQ266" s="13"/>
      <c r="DHR266" s="13"/>
      <c r="DHS266" s="13"/>
      <c r="DHT266" s="13"/>
      <c r="DHU266" s="13"/>
      <c r="DHV266" s="13"/>
      <c r="DHW266" s="13"/>
      <c r="DHX266" s="13"/>
      <c r="DHY266" s="13"/>
      <c r="DHZ266" s="13"/>
      <c r="DIA266" s="13"/>
      <c r="DIB266" s="13"/>
      <c r="DIC266" s="13"/>
      <c r="DID266" s="13"/>
      <c r="DIE266" s="13"/>
      <c r="DIF266" s="13"/>
      <c r="DIG266" s="13"/>
      <c r="DIH266" s="13"/>
      <c r="DII266" s="13"/>
      <c r="DIJ266" s="13"/>
      <c r="DIK266" s="13"/>
      <c r="DIL266" s="13"/>
      <c r="DIM266" s="13"/>
      <c r="DIN266" s="13"/>
      <c r="DIO266" s="13"/>
      <c r="DIP266" s="13"/>
      <c r="DIQ266" s="13"/>
      <c r="DIR266" s="13"/>
      <c r="DIS266" s="13"/>
      <c r="DIT266" s="13"/>
      <c r="DIU266" s="13"/>
      <c r="DIV266" s="13"/>
      <c r="DIW266" s="13"/>
      <c r="DIX266" s="13"/>
      <c r="DIY266" s="13"/>
      <c r="DIZ266" s="13"/>
      <c r="DJA266" s="13"/>
      <c r="DJB266" s="13"/>
      <c r="DJC266" s="13"/>
      <c r="DJD266" s="13"/>
      <c r="DJE266" s="13"/>
      <c r="DJF266" s="13"/>
      <c r="DJG266" s="13"/>
      <c r="DJH266" s="13"/>
      <c r="DJI266" s="13"/>
      <c r="DJJ266" s="13"/>
      <c r="DJK266" s="13"/>
      <c r="DJL266" s="13"/>
      <c r="DJM266" s="13"/>
      <c r="DJN266" s="13"/>
      <c r="DJO266" s="13"/>
      <c r="DJP266" s="13"/>
      <c r="DJQ266" s="13"/>
      <c r="DJR266" s="13"/>
      <c r="DJS266" s="13"/>
      <c r="DJT266" s="13"/>
      <c r="DJU266" s="13"/>
      <c r="DJV266" s="13"/>
      <c r="DJW266" s="13"/>
      <c r="DJX266" s="13"/>
      <c r="DJY266" s="13"/>
      <c r="DJZ266" s="13"/>
      <c r="DKA266" s="13"/>
      <c r="DKB266" s="13"/>
      <c r="DKC266" s="13"/>
      <c r="DKD266" s="13"/>
      <c r="DKE266" s="13"/>
      <c r="DKF266" s="13"/>
      <c r="DKG266" s="13"/>
      <c r="DKH266" s="13"/>
      <c r="DKI266" s="13"/>
      <c r="DKJ266" s="13"/>
      <c r="DKK266" s="13"/>
      <c r="DKL266" s="13"/>
      <c r="DKM266" s="13"/>
      <c r="DKN266" s="13"/>
      <c r="DKO266" s="13"/>
      <c r="DKP266" s="13"/>
      <c r="DKQ266" s="13"/>
      <c r="DKR266" s="13"/>
      <c r="DKS266" s="13"/>
      <c r="DKT266" s="13"/>
      <c r="DKU266" s="13"/>
      <c r="DKV266" s="13"/>
      <c r="DKW266" s="13"/>
      <c r="DKX266" s="13"/>
      <c r="DKY266" s="13"/>
      <c r="DKZ266" s="13"/>
      <c r="DLA266" s="13"/>
      <c r="DLB266" s="13"/>
      <c r="DLC266" s="13"/>
      <c r="DLD266" s="13"/>
      <c r="DLE266" s="13"/>
      <c r="DLF266" s="13"/>
      <c r="DLG266" s="13"/>
      <c r="DLH266" s="13"/>
      <c r="DLI266" s="13"/>
      <c r="DLJ266" s="13"/>
      <c r="DLK266" s="13"/>
      <c r="DLL266" s="13"/>
      <c r="DLM266" s="13"/>
      <c r="DLN266" s="13"/>
      <c r="DLO266" s="13"/>
      <c r="DLP266" s="13"/>
      <c r="DLQ266" s="13"/>
      <c r="DLR266" s="13"/>
      <c r="DLS266" s="13"/>
      <c r="DLT266" s="13"/>
      <c r="DLU266" s="13"/>
      <c r="DLV266" s="13"/>
      <c r="DLW266" s="13"/>
      <c r="DLX266" s="13"/>
      <c r="DLY266" s="13"/>
      <c r="DLZ266" s="13"/>
      <c r="DMA266" s="13"/>
      <c r="DMB266" s="13"/>
      <c r="DMC266" s="13"/>
      <c r="DMD266" s="13"/>
      <c r="DME266" s="13"/>
      <c r="DMF266" s="13"/>
      <c r="DMG266" s="13"/>
      <c r="DMH266" s="13"/>
      <c r="DMI266" s="13"/>
      <c r="DMJ266" s="13"/>
      <c r="DMK266" s="13"/>
      <c r="DML266" s="13"/>
      <c r="DMM266" s="13"/>
      <c r="DMN266" s="13"/>
      <c r="DMO266" s="13"/>
      <c r="DMP266" s="13"/>
      <c r="DMQ266" s="13"/>
      <c r="DMR266" s="13"/>
      <c r="DMS266" s="13"/>
      <c r="DMT266" s="13"/>
      <c r="DMU266" s="13"/>
      <c r="DMV266" s="13"/>
      <c r="DMW266" s="13"/>
      <c r="DMX266" s="13"/>
      <c r="DMY266" s="13"/>
      <c r="DMZ266" s="13"/>
      <c r="DNA266" s="13"/>
      <c r="DNB266" s="13"/>
      <c r="DNC266" s="13"/>
      <c r="DND266" s="13"/>
      <c r="DNE266" s="13"/>
      <c r="DNF266" s="13"/>
      <c r="DNG266" s="13"/>
      <c r="DNH266" s="13"/>
      <c r="DNI266" s="13"/>
      <c r="DNJ266" s="13"/>
      <c r="DNK266" s="13"/>
      <c r="DNL266" s="13"/>
      <c r="DNM266" s="13"/>
      <c r="DNN266" s="13"/>
      <c r="DNO266" s="13"/>
      <c r="DNP266" s="13"/>
      <c r="DNQ266" s="13"/>
      <c r="DNR266" s="13"/>
      <c r="DNS266" s="13"/>
      <c r="DNT266" s="13"/>
      <c r="DNU266" s="13"/>
      <c r="DNV266" s="13"/>
      <c r="DNW266" s="13"/>
      <c r="DNX266" s="13"/>
      <c r="DNY266" s="13"/>
      <c r="DNZ266" s="13"/>
      <c r="DOA266" s="13"/>
      <c r="DOB266" s="13"/>
      <c r="DOC266" s="13"/>
      <c r="DOD266" s="13"/>
      <c r="DOE266" s="13"/>
      <c r="DOF266" s="13"/>
      <c r="DOG266" s="13"/>
      <c r="DOH266" s="13"/>
      <c r="DOI266" s="13"/>
      <c r="DOJ266" s="13"/>
      <c r="DOK266" s="13"/>
      <c r="DOL266" s="13"/>
      <c r="DOM266" s="13"/>
      <c r="DON266" s="13"/>
      <c r="DOO266" s="13"/>
      <c r="DOP266" s="13"/>
      <c r="DOQ266" s="13"/>
      <c r="DOR266" s="13"/>
      <c r="DOS266" s="13"/>
      <c r="DOT266" s="13"/>
      <c r="DOU266" s="13"/>
      <c r="DOV266" s="13"/>
      <c r="DOW266" s="13"/>
      <c r="DOX266" s="13"/>
      <c r="DOY266" s="13"/>
      <c r="DOZ266" s="13"/>
      <c r="DPA266" s="13"/>
      <c r="DPB266" s="13"/>
      <c r="DPC266" s="13"/>
      <c r="DPD266" s="13"/>
      <c r="DPE266" s="13"/>
      <c r="DPF266" s="13"/>
      <c r="DPG266" s="13"/>
      <c r="DPH266" s="13"/>
      <c r="DPI266" s="13"/>
      <c r="DPJ266" s="13"/>
      <c r="DPK266" s="13"/>
      <c r="DPL266" s="13"/>
      <c r="DPM266" s="13"/>
      <c r="DPN266" s="13"/>
      <c r="DPO266" s="13"/>
      <c r="DPP266" s="13"/>
      <c r="DPQ266" s="13"/>
      <c r="DPR266" s="13"/>
      <c r="DPS266" s="13"/>
      <c r="DPT266" s="13"/>
      <c r="DPU266" s="13"/>
      <c r="DPV266" s="13"/>
      <c r="DPW266" s="13"/>
      <c r="DPX266" s="13"/>
      <c r="DPY266" s="13"/>
      <c r="DPZ266" s="13"/>
      <c r="DQA266" s="13"/>
      <c r="DQB266" s="13"/>
      <c r="DQC266" s="13"/>
      <c r="DQD266" s="13"/>
      <c r="DQE266" s="13"/>
      <c r="DQF266" s="13"/>
      <c r="DQG266" s="13"/>
      <c r="DQH266" s="13"/>
      <c r="DQI266" s="13"/>
      <c r="DQJ266" s="13"/>
      <c r="DQK266" s="13"/>
      <c r="DQL266" s="13"/>
      <c r="DQM266" s="13"/>
      <c r="DQN266" s="13"/>
      <c r="DQO266" s="13"/>
      <c r="DQP266" s="13"/>
      <c r="DQQ266" s="13"/>
      <c r="DQR266" s="13"/>
      <c r="DQS266" s="13"/>
      <c r="DQT266" s="13"/>
      <c r="DQU266" s="13"/>
      <c r="DQV266" s="13"/>
      <c r="DQW266" s="13"/>
      <c r="DQX266" s="13"/>
      <c r="DQY266" s="13"/>
      <c r="DQZ266" s="13"/>
      <c r="DRA266" s="13"/>
      <c r="DRB266" s="13"/>
      <c r="DRC266" s="13"/>
      <c r="DRD266" s="13"/>
      <c r="DRE266" s="13"/>
      <c r="DRF266" s="13"/>
      <c r="DRG266" s="13"/>
      <c r="DRH266" s="13"/>
      <c r="DRI266" s="13"/>
      <c r="DRJ266" s="13"/>
      <c r="DRK266" s="13"/>
      <c r="DRL266" s="13"/>
      <c r="DRM266" s="13"/>
      <c r="DRN266" s="13"/>
      <c r="DRO266" s="13"/>
      <c r="DRP266" s="13"/>
      <c r="DRQ266" s="13"/>
      <c r="DRR266" s="13"/>
      <c r="DRS266" s="13"/>
      <c r="DRT266" s="13"/>
      <c r="DRU266" s="13"/>
      <c r="DRV266" s="13"/>
      <c r="DRW266" s="13"/>
      <c r="DRX266" s="13"/>
      <c r="DRY266" s="13"/>
      <c r="DRZ266" s="13"/>
      <c r="DSA266" s="13"/>
      <c r="DSB266" s="13"/>
      <c r="DSC266" s="13"/>
      <c r="DSD266" s="13"/>
      <c r="DSE266" s="13"/>
      <c r="DSF266" s="13"/>
      <c r="DSG266" s="13"/>
      <c r="DSH266" s="13"/>
      <c r="DSI266" s="13"/>
      <c r="DSJ266" s="13"/>
      <c r="DSK266" s="13"/>
      <c r="DSL266" s="13"/>
      <c r="DSM266" s="13"/>
      <c r="DSN266" s="13"/>
      <c r="DSO266" s="13"/>
      <c r="DSP266" s="13"/>
      <c r="DSQ266" s="13"/>
      <c r="DSR266" s="13"/>
      <c r="DSS266" s="13"/>
      <c r="DST266" s="13"/>
      <c r="DSU266" s="13"/>
      <c r="DSV266" s="13"/>
      <c r="DSW266" s="13"/>
      <c r="DSX266" s="13"/>
      <c r="DSY266" s="13"/>
      <c r="DSZ266" s="13"/>
      <c r="DTA266" s="13"/>
      <c r="DTB266" s="13"/>
      <c r="DTC266" s="13"/>
      <c r="DTD266" s="13"/>
      <c r="DTE266" s="13"/>
      <c r="DTF266" s="13"/>
      <c r="DTG266" s="13"/>
      <c r="DTH266" s="13"/>
      <c r="DTI266" s="13"/>
      <c r="DTJ266" s="13"/>
      <c r="DTK266" s="13"/>
      <c r="DTL266" s="13"/>
      <c r="DTM266" s="13"/>
      <c r="DTN266" s="13"/>
      <c r="DTO266" s="13"/>
      <c r="DTP266" s="13"/>
      <c r="DTQ266" s="13"/>
      <c r="DTR266" s="13"/>
      <c r="DTS266" s="13"/>
      <c r="DTT266" s="13"/>
      <c r="DTU266" s="13"/>
      <c r="DTV266" s="13"/>
      <c r="DTW266" s="13"/>
      <c r="DTX266" s="13"/>
      <c r="DTY266" s="13"/>
      <c r="DTZ266" s="13"/>
      <c r="DUA266" s="13"/>
      <c r="DUB266" s="13"/>
      <c r="DUC266" s="13"/>
      <c r="DUD266" s="13"/>
      <c r="DUE266" s="13"/>
      <c r="DUF266" s="13"/>
      <c r="DUG266" s="13"/>
      <c r="DUH266" s="13"/>
      <c r="DUI266" s="13"/>
      <c r="DUJ266" s="13"/>
      <c r="DUK266" s="13"/>
      <c r="DUL266" s="13"/>
      <c r="DUM266" s="13"/>
      <c r="DUN266" s="13"/>
      <c r="DUO266" s="13"/>
      <c r="DUP266" s="13"/>
      <c r="DUQ266" s="13"/>
      <c r="DUR266" s="13"/>
      <c r="DUS266" s="13"/>
      <c r="DUT266" s="13"/>
      <c r="DUU266" s="13"/>
      <c r="DUV266" s="13"/>
      <c r="DUW266" s="13"/>
      <c r="DUX266" s="13"/>
      <c r="DUY266" s="13"/>
      <c r="DUZ266" s="13"/>
      <c r="DVA266" s="13"/>
      <c r="DVB266" s="13"/>
      <c r="DVC266" s="13"/>
      <c r="DVD266" s="13"/>
      <c r="DVE266" s="13"/>
      <c r="DVF266" s="13"/>
      <c r="DVG266" s="13"/>
      <c r="DVH266" s="13"/>
      <c r="DVI266" s="13"/>
      <c r="DVJ266" s="13"/>
      <c r="DVK266" s="13"/>
      <c r="DVL266" s="13"/>
      <c r="DVM266" s="13"/>
      <c r="DVN266" s="13"/>
      <c r="DVO266" s="13"/>
      <c r="DVP266" s="13"/>
      <c r="DVQ266" s="13"/>
      <c r="DVR266" s="13"/>
      <c r="DVS266" s="13"/>
      <c r="DVT266" s="13"/>
      <c r="DVU266" s="13"/>
      <c r="DVV266" s="13"/>
      <c r="DVW266" s="13"/>
      <c r="DVX266" s="13"/>
      <c r="DVY266" s="13"/>
      <c r="DVZ266" s="13"/>
      <c r="DWA266" s="13"/>
      <c r="DWB266" s="13"/>
      <c r="DWC266" s="13"/>
      <c r="DWD266" s="13"/>
      <c r="DWE266" s="13"/>
      <c r="DWF266" s="13"/>
      <c r="DWG266" s="13"/>
      <c r="DWH266" s="13"/>
      <c r="DWI266" s="13"/>
      <c r="DWJ266" s="13"/>
      <c r="DWK266" s="13"/>
      <c r="DWL266" s="13"/>
      <c r="DWM266" s="13"/>
      <c r="DWN266" s="13"/>
      <c r="DWO266" s="13"/>
      <c r="DWP266" s="13"/>
      <c r="DWQ266" s="13"/>
      <c r="DWR266" s="13"/>
      <c r="DWS266" s="13"/>
      <c r="DWT266" s="13"/>
      <c r="DWU266" s="13"/>
      <c r="DWV266" s="13"/>
      <c r="DWW266" s="13"/>
      <c r="DWX266" s="13"/>
      <c r="DWY266" s="13"/>
      <c r="DWZ266" s="13"/>
      <c r="DXA266" s="13"/>
      <c r="DXB266" s="13"/>
      <c r="DXC266" s="13"/>
      <c r="DXD266" s="13"/>
      <c r="DXE266" s="13"/>
      <c r="DXF266" s="13"/>
      <c r="DXG266" s="13"/>
      <c r="DXH266" s="13"/>
      <c r="DXI266" s="13"/>
      <c r="DXJ266" s="13"/>
      <c r="DXK266" s="13"/>
      <c r="DXL266" s="13"/>
      <c r="DXM266" s="13"/>
      <c r="DXN266" s="13"/>
      <c r="DXO266" s="13"/>
      <c r="DXP266" s="13"/>
      <c r="DXQ266" s="13"/>
      <c r="DXR266" s="13"/>
      <c r="DXS266" s="13"/>
      <c r="DXT266" s="13"/>
      <c r="DXU266" s="13"/>
      <c r="DXV266" s="13"/>
      <c r="DXW266" s="13"/>
      <c r="DXX266" s="13"/>
      <c r="DXY266" s="13"/>
      <c r="DXZ266" s="13"/>
      <c r="DYA266" s="13"/>
      <c r="DYB266" s="13"/>
      <c r="DYC266" s="13"/>
      <c r="DYD266" s="13"/>
      <c r="DYE266" s="13"/>
      <c r="DYF266" s="13"/>
      <c r="DYG266" s="13"/>
      <c r="DYH266" s="13"/>
      <c r="DYI266" s="13"/>
      <c r="DYJ266" s="13"/>
      <c r="DYK266" s="13"/>
      <c r="DYL266" s="13"/>
      <c r="DYM266" s="13"/>
      <c r="DYN266" s="13"/>
      <c r="DYO266" s="13"/>
      <c r="DYP266" s="13"/>
      <c r="DYQ266" s="13"/>
      <c r="DYR266" s="13"/>
      <c r="DYS266" s="13"/>
      <c r="DYT266" s="13"/>
      <c r="DYU266" s="13"/>
      <c r="DYV266" s="13"/>
      <c r="DYW266" s="13"/>
      <c r="DYX266" s="13"/>
      <c r="DYY266" s="13"/>
      <c r="DYZ266" s="13"/>
      <c r="DZA266" s="13"/>
      <c r="DZB266" s="13"/>
      <c r="DZC266" s="13"/>
      <c r="DZD266" s="13"/>
      <c r="DZE266" s="13"/>
      <c r="DZF266" s="13"/>
      <c r="DZG266" s="13"/>
      <c r="DZH266" s="13"/>
      <c r="DZI266" s="13"/>
      <c r="DZJ266" s="13"/>
      <c r="DZK266" s="13"/>
      <c r="DZL266" s="13"/>
      <c r="DZM266" s="13"/>
      <c r="DZN266" s="13"/>
      <c r="DZO266" s="13"/>
      <c r="DZP266" s="13"/>
      <c r="DZQ266" s="13"/>
      <c r="DZR266" s="13"/>
      <c r="DZS266" s="13"/>
      <c r="DZT266" s="13"/>
      <c r="DZU266" s="13"/>
      <c r="DZV266" s="13"/>
      <c r="DZW266" s="13"/>
      <c r="DZX266" s="13"/>
      <c r="DZY266" s="13"/>
      <c r="DZZ266" s="13"/>
      <c r="EAA266" s="13"/>
      <c r="EAB266" s="13"/>
      <c r="EAC266" s="13"/>
      <c r="EAD266" s="13"/>
      <c r="EAE266" s="13"/>
      <c r="EAF266" s="13"/>
      <c r="EAG266" s="13"/>
      <c r="EAH266" s="13"/>
      <c r="EAI266" s="13"/>
      <c r="EAJ266" s="13"/>
      <c r="EAK266" s="13"/>
      <c r="EAL266" s="13"/>
      <c r="EAM266" s="13"/>
      <c r="EAN266" s="13"/>
      <c r="EAO266" s="13"/>
      <c r="EAP266" s="13"/>
      <c r="EAQ266" s="13"/>
      <c r="EAR266" s="13"/>
      <c r="EAS266" s="13"/>
      <c r="EAT266" s="13"/>
      <c r="EAU266" s="13"/>
      <c r="EAV266" s="13"/>
      <c r="EAW266" s="13"/>
      <c r="EAX266" s="13"/>
      <c r="EAY266" s="13"/>
      <c r="EAZ266" s="13"/>
      <c r="EBA266" s="13"/>
      <c r="EBB266" s="13"/>
      <c r="EBC266" s="13"/>
      <c r="EBD266" s="13"/>
      <c r="EBE266" s="13"/>
      <c r="EBF266" s="13"/>
      <c r="EBG266" s="13"/>
      <c r="EBH266" s="13"/>
      <c r="EBI266" s="13"/>
      <c r="EBJ266" s="13"/>
      <c r="EBK266" s="13"/>
      <c r="EBL266" s="13"/>
      <c r="EBM266" s="13"/>
      <c r="EBN266" s="13"/>
      <c r="EBO266" s="13"/>
      <c r="EBP266" s="13"/>
      <c r="EBQ266" s="13"/>
      <c r="EBR266" s="13"/>
      <c r="EBS266" s="13"/>
      <c r="EBT266" s="13"/>
      <c r="EBU266" s="13"/>
      <c r="EBV266" s="13"/>
      <c r="EBW266" s="13"/>
      <c r="EBX266" s="13"/>
      <c r="EBY266" s="13"/>
      <c r="EBZ266" s="13"/>
      <c r="ECA266" s="13"/>
      <c r="ECB266" s="13"/>
      <c r="ECC266" s="13"/>
      <c r="ECD266" s="13"/>
      <c r="ECE266" s="13"/>
      <c r="ECF266" s="13"/>
      <c r="ECG266" s="13"/>
      <c r="ECH266" s="13"/>
      <c r="ECI266" s="13"/>
      <c r="ECJ266" s="13"/>
      <c r="ECK266" s="13"/>
      <c r="ECL266" s="13"/>
      <c r="ECM266" s="13"/>
      <c r="ECN266" s="13"/>
      <c r="ECO266" s="13"/>
      <c r="ECP266" s="13"/>
      <c r="ECQ266" s="13"/>
      <c r="ECR266" s="13"/>
      <c r="ECS266" s="13"/>
      <c r="ECT266" s="13"/>
      <c r="ECU266" s="13"/>
      <c r="ECV266" s="13"/>
      <c r="ECW266" s="13"/>
      <c r="ECX266" s="13"/>
      <c r="ECY266" s="13"/>
      <c r="ECZ266" s="13"/>
      <c r="EDA266" s="13"/>
      <c r="EDB266" s="13"/>
      <c r="EDC266" s="13"/>
      <c r="EDD266" s="13"/>
      <c r="EDE266" s="13"/>
      <c r="EDF266" s="13"/>
      <c r="EDG266" s="13"/>
      <c r="EDH266" s="13"/>
      <c r="EDI266" s="13"/>
      <c r="EDJ266" s="13"/>
      <c r="EDK266" s="13"/>
      <c r="EDL266" s="13"/>
      <c r="EDM266" s="13"/>
      <c r="EDN266" s="13"/>
      <c r="EDO266" s="13"/>
      <c r="EDP266" s="13"/>
      <c r="EDQ266" s="13"/>
      <c r="EDR266" s="13"/>
      <c r="EDS266" s="13"/>
      <c r="EDT266" s="13"/>
      <c r="EDU266" s="13"/>
      <c r="EDV266" s="13"/>
      <c r="EDW266" s="13"/>
      <c r="EDX266" s="13"/>
      <c r="EDY266" s="13"/>
      <c r="EDZ266" s="13"/>
      <c r="EEA266" s="13"/>
      <c r="EEB266" s="13"/>
      <c r="EEC266" s="13"/>
      <c r="EED266" s="13"/>
      <c r="EEE266" s="13"/>
      <c r="EEF266" s="13"/>
      <c r="EEG266" s="13"/>
      <c r="EEH266" s="13"/>
      <c r="EEI266" s="13"/>
      <c r="EEJ266" s="13"/>
      <c r="EEK266" s="13"/>
      <c r="EEL266" s="13"/>
      <c r="EEM266" s="13"/>
      <c r="EEN266" s="13"/>
      <c r="EEO266" s="13"/>
      <c r="EEP266" s="13"/>
      <c r="EEQ266" s="13"/>
      <c r="EER266" s="13"/>
      <c r="EES266" s="13"/>
      <c r="EET266" s="13"/>
      <c r="EEU266" s="13"/>
      <c r="EEV266" s="13"/>
      <c r="EEW266" s="13"/>
      <c r="EEX266" s="13"/>
      <c r="EEY266" s="13"/>
      <c r="EEZ266" s="13"/>
      <c r="EFA266" s="13"/>
      <c r="EFB266" s="13"/>
      <c r="EFC266" s="13"/>
      <c r="EFD266" s="13"/>
      <c r="EFE266" s="13"/>
      <c r="EFF266" s="13"/>
      <c r="EFG266" s="13"/>
      <c r="EFH266" s="13"/>
      <c r="EFI266" s="13"/>
      <c r="EFJ266" s="13"/>
      <c r="EFK266" s="13"/>
      <c r="EFL266" s="13"/>
      <c r="EFM266" s="13"/>
      <c r="EFN266" s="13"/>
      <c r="EFO266" s="13"/>
      <c r="EFP266" s="13"/>
      <c r="EFQ266" s="13"/>
      <c r="EFR266" s="13"/>
      <c r="EFS266" s="13"/>
      <c r="EFT266" s="13"/>
      <c r="EFU266" s="13"/>
      <c r="EFV266" s="13"/>
      <c r="EFW266" s="13"/>
      <c r="EFX266" s="13"/>
      <c r="EFY266" s="13"/>
      <c r="EFZ266" s="13"/>
      <c r="EGA266" s="13"/>
      <c r="EGB266" s="13"/>
      <c r="EGC266" s="13"/>
      <c r="EGD266" s="13"/>
      <c r="EGE266" s="13"/>
      <c r="EGF266" s="13"/>
      <c r="EGG266" s="13"/>
      <c r="EGH266" s="13"/>
      <c r="EGI266" s="13"/>
      <c r="EGJ266" s="13"/>
      <c r="EGK266" s="13"/>
      <c r="EGL266" s="13"/>
      <c r="EGM266" s="13"/>
      <c r="EGN266" s="13"/>
      <c r="EGO266" s="13"/>
      <c r="EGP266" s="13"/>
      <c r="EGQ266" s="13"/>
      <c r="EGR266" s="13"/>
      <c r="EGS266" s="13"/>
      <c r="EGT266" s="13"/>
      <c r="EGU266" s="13"/>
      <c r="EGV266" s="13"/>
      <c r="EGW266" s="13"/>
      <c r="EGX266" s="13"/>
      <c r="EGY266" s="13"/>
      <c r="EGZ266" s="13"/>
      <c r="EHA266" s="13"/>
      <c r="EHB266" s="13"/>
      <c r="EHC266" s="13"/>
      <c r="EHD266" s="13"/>
      <c r="EHE266" s="13"/>
      <c r="EHF266" s="13"/>
      <c r="EHG266" s="13"/>
      <c r="EHH266" s="13"/>
      <c r="EHI266" s="13"/>
      <c r="EHJ266" s="13"/>
      <c r="EHK266" s="13"/>
      <c r="EHL266" s="13"/>
      <c r="EHM266" s="13"/>
      <c r="EHN266" s="13"/>
      <c r="EHO266" s="13"/>
      <c r="EHP266" s="13"/>
      <c r="EHQ266" s="13"/>
      <c r="EHR266" s="13"/>
      <c r="EHS266" s="13"/>
      <c r="EHT266" s="13"/>
      <c r="EHU266" s="13"/>
      <c r="EHV266" s="13"/>
      <c r="EHW266" s="13"/>
      <c r="EHX266" s="13"/>
      <c r="EHY266" s="13"/>
      <c r="EHZ266" s="13"/>
      <c r="EIA266" s="13"/>
      <c r="EIB266" s="13"/>
      <c r="EIC266" s="13"/>
      <c r="EID266" s="13"/>
      <c r="EIE266" s="13"/>
      <c r="EIF266" s="13"/>
      <c r="EIG266" s="13"/>
      <c r="EIH266" s="13"/>
      <c r="EII266" s="13"/>
      <c r="EIJ266" s="13"/>
      <c r="EIK266" s="13"/>
      <c r="EIL266" s="13"/>
    </row>
    <row r="267" spans="1:3626" customFormat="1" ht="16.5" customHeight="1" thickBot="1" x14ac:dyDescent="0.3">
      <c r="A267" s="66" t="s">
        <v>299</v>
      </c>
      <c r="B267" s="167"/>
      <c r="C267" s="167"/>
      <c r="D267" s="167"/>
      <c r="E267" s="307"/>
      <c r="F267" s="307"/>
      <c r="G267" s="158">
        <f>G256+G266</f>
        <v>0</v>
      </c>
      <c r="H267" s="70"/>
      <c r="I267" s="70"/>
      <c r="J267" s="161">
        <v>0</v>
      </c>
      <c r="K267" s="185"/>
      <c r="L267" s="70"/>
      <c r="M267" s="70"/>
      <c r="N267" s="262">
        <f>N256+N266</f>
        <v>0</v>
      </c>
    </row>
    <row r="268" spans="1:3626" s="7" customFormat="1" x14ac:dyDescent="0.25">
      <c r="A268" s="25" t="s">
        <v>164</v>
      </c>
      <c r="B268" s="164"/>
      <c r="C268" s="164"/>
      <c r="D268" s="164"/>
      <c r="E268" s="164"/>
      <c r="F268" s="164"/>
      <c r="G268" s="164"/>
      <c r="H268" s="168"/>
      <c r="I268" s="168"/>
      <c r="J268" s="168"/>
      <c r="K268" s="206"/>
      <c r="L268" s="168"/>
      <c r="M268" s="168"/>
      <c r="N268" s="269"/>
    </row>
    <row r="269" spans="1:3626" customFormat="1" x14ac:dyDescent="0.25">
      <c r="A269" s="9" t="s">
        <v>277</v>
      </c>
      <c r="B269" s="91"/>
      <c r="C269" s="91"/>
      <c r="D269" s="91"/>
      <c r="E269" s="91"/>
      <c r="F269" s="91"/>
      <c r="G269" s="91">
        <v>0</v>
      </c>
      <c r="H269" s="108"/>
      <c r="I269" s="108"/>
      <c r="J269" s="132">
        <v>0</v>
      </c>
      <c r="K269" s="198"/>
      <c r="L269" s="108"/>
      <c r="M269" s="108"/>
      <c r="N269" s="253">
        <v>0</v>
      </c>
    </row>
    <row r="270" spans="1:3626" customFormat="1" x14ac:dyDescent="0.25">
      <c r="A270" s="8" t="s">
        <v>165</v>
      </c>
      <c r="B270" s="276">
        <v>2655</v>
      </c>
      <c r="C270" s="104"/>
      <c r="D270" s="90">
        <v>2655</v>
      </c>
      <c r="E270" s="104"/>
      <c r="F270" s="104"/>
      <c r="G270" s="68"/>
      <c r="H270" s="88">
        <v>2212.5</v>
      </c>
      <c r="I270" s="88">
        <v>2485.5</v>
      </c>
      <c r="J270" s="88"/>
      <c r="K270" s="188"/>
      <c r="L270" s="90">
        <v>2655</v>
      </c>
      <c r="M270" s="90">
        <v>2655</v>
      </c>
      <c r="N270" s="246"/>
    </row>
    <row r="271" spans="1:3626" customFormat="1" x14ac:dyDescent="0.25">
      <c r="A271" s="11" t="s">
        <v>166</v>
      </c>
      <c r="B271" s="69"/>
      <c r="C271" s="69"/>
      <c r="D271" s="69"/>
      <c r="E271" s="69"/>
      <c r="F271" s="69"/>
      <c r="G271" s="68"/>
      <c r="H271" s="105"/>
      <c r="I271" s="88">
        <v>0</v>
      </c>
      <c r="J271" s="218"/>
      <c r="K271" s="183"/>
      <c r="L271" s="90"/>
      <c r="M271" s="105"/>
      <c r="N271" s="248"/>
    </row>
    <row r="272" spans="1:3626" customFormat="1" x14ac:dyDescent="0.25">
      <c r="A272" s="11" t="s">
        <v>101</v>
      </c>
      <c r="B272" s="68"/>
      <c r="C272" s="68"/>
      <c r="D272" s="68"/>
      <c r="E272" s="68"/>
      <c r="F272" s="68"/>
      <c r="G272" s="68"/>
      <c r="H272" s="105">
        <f>273+280</f>
        <v>553</v>
      </c>
      <c r="I272" s="105">
        <v>280</v>
      </c>
      <c r="J272" s="105"/>
      <c r="K272" s="183"/>
      <c r="L272" s="105"/>
      <c r="M272" s="105"/>
      <c r="N272" s="248"/>
    </row>
    <row r="273" spans="1:14" customFormat="1" ht="18.75" thickBot="1" x14ac:dyDescent="0.3">
      <c r="A273" s="11"/>
      <c r="B273" s="113"/>
      <c r="C273" s="113"/>
      <c r="D273" s="113"/>
      <c r="E273" s="113"/>
      <c r="F273" s="113"/>
      <c r="G273" s="113"/>
      <c r="H273" s="105"/>
      <c r="I273" s="105"/>
      <c r="J273" s="105"/>
      <c r="K273" s="183"/>
      <c r="L273" s="105"/>
      <c r="M273" s="105"/>
      <c r="N273" s="248"/>
    </row>
    <row r="274" spans="1:14" s="13" customFormat="1" ht="19.5" thickTop="1" thickBot="1" x14ac:dyDescent="0.3">
      <c r="A274" s="15" t="s">
        <v>167</v>
      </c>
      <c r="B274" s="115">
        <f>SUM(B270:B272)</f>
        <v>2655</v>
      </c>
      <c r="C274" s="115"/>
      <c r="D274" s="115">
        <f>SUM(D270:D272)</f>
        <v>2655</v>
      </c>
      <c r="E274" s="115"/>
      <c r="F274" s="115"/>
      <c r="G274" s="115">
        <f>B274-D274</f>
        <v>0</v>
      </c>
      <c r="H274" s="127">
        <f>SUM(H270:H272)</f>
        <v>2765.5</v>
      </c>
      <c r="I274" s="127">
        <f>SUM(I270:I272)</f>
        <v>2765.5</v>
      </c>
      <c r="J274" s="127">
        <v>0</v>
      </c>
      <c r="K274" s="184"/>
      <c r="L274" s="127">
        <v>2655</v>
      </c>
      <c r="M274" s="127">
        <v>2655</v>
      </c>
      <c r="N274" s="251">
        <v>0</v>
      </c>
    </row>
    <row r="275" spans="1:14" customFormat="1" ht="7.5" customHeight="1" x14ac:dyDescent="0.25">
      <c r="A275" s="3"/>
      <c r="B275" s="68"/>
      <c r="C275" s="68"/>
      <c r="D275" s="68"/>
      <c r="E275" s="68"/>
      <c r="F275" s="68"/>
      <c r="G275" s="68"/>
      <c r="H275" s="70"/>
      <c r="I275" s="70"/>
      <c r="J275" s="70"/>
      <c r="K275" s="199"/>
      <c r="L275" s="70"/>
      <c r="M275" s="70"/>
      <c r="N275" s="247"/>
    </row>
    <row r="276" spans="1:14" s="7" customFormat="1" x14ac:dyDescent="0.25">
      <c r="A276" s="24" t="s">
        <v>168</v>
      </c>
      <c r="B276" s="172"/>
      <c r="C276" s="172"/>
      <c r="D276" s="172"/>
      <c r="E276" s="172"/>
      <c r="F276" s="172"/>
      <c r="G276" s="172"/>
      <c r="H276" s="165"/>
      <c r="I276" s="165"/>
      <c r="J276" s="165"/>
      <c r="K276" s="203"/>
      <c r="L276" s="165"/>
      <c r="M276" s="165"/>
      <c r="N276" s="266"/>
    </row>
    <row r="277" spans="1:14" customFormat="1" x14ac:dyDescent="0.25">
      <c r="A277" s="9" t="s">
        <v>169</v>
      </c>
      <c r="B277" s="91"/>
      <c r="C277" s="91"/>
      <c r="D277" s="91"/>
      <c r="E277" s="91"/>
      <c r="F277" s="91"/>
      <c r="G277" s="91">
        <v>0</v>
      </c>
      <c r="H277" s="109"/>
      <c r="I277" s="109"/>
      <c r="J277" s="132">
        <v>0</v>
      </c>
      <c r="K277" s="195"/>
      <c r="L277" s="109"/>
      <c r="M277" s="109"/>
      <c r="N277" s="252">
        <v>0</v>
      </c>
    </row>
    <row r="278" spans="1:14" customFormat="1" x14ac:dyDescent="0.25">
      <c r="A278" s="8" t="s">
        <v>156</v>
      </c>
      <c r="B278" s="276">
        <v>2124</v>
      </c>
      <c r="C278" s="104"/>
      <c r="D278" s="90">
        <v>2124</v>
      </c>
      <c r="E278" s="104"/>
      <c r="F278" s="104"/>
      <c r="G278" s="68"/>
      <c r="H278" s="90">
        <v>1770</v>
      </c>
      <c r="I278" s="90">
        <v>1770</v>
      </c>
      <c r="J278" s="90"/>
      <c r="K278" s="188"/>
      <c r="L278" s="90">
        <v>2124</v>
      </c>
      <c r="M278" s="90">
        <v>2124</v>
      </c>
      <c r="N278" s="246"/>
    </row>
    <row r="279" spans="1:14" customFormat="1" ht="18.75" thickBot="1" x14ac:dyDescent="0.3">
      <c r="A279" s="11" t="s">
        <v>170</v>
      </c>
      <c r="B279" s="113"/>
      <c r="C279" s="113"/>
      <c r="D279" s="113"/>
      <c r="E279" s="113"/>
      <c r="F279" s="113"/>
      <c r="G279" s="113"/>
      <c r="H279" s="105"/>
      <c r="I279" s="105"/>
      <c r="J279" s="105"/>
      <c r="K279" s="183"/>
      <c r="L279" s="105"/>
      <c r="M279" s="105"/>
      <c r="N279" s="248"/>
    </row>
    <row r="280" spans="1:14" s="13" customFormat="1" ht="19.5" thickTop="1" thickBot="1" x14ac:dyDescent="0.3">
      <c r="A280" s="15" t="s">
        <v>171</v>
      </c>
      <c r="B280" s="115">
        <f>SUM(B278:B279)</f>
        <v>2124</v>
      </c>
      <c r="C280" s="115"/>
      <c r="D280" s="115">
        <f>SUM(D278:D279)</f>
        <v>2124</v>
      </c>
      <c r="E280" s="115"/>
      <c r="F280" s="115"/>
      <c r="G280" s="115">
        <f>B280-D280</f>
        <v>0</v>
      </c>
      <c r="H280" s="127">
        <f>H278</f>
        <v>1770</v>
      </c>
      <c r="I280" s="127">
        <f>I278</f>
        <v>1770</v>
      </c>
      <c r="J280" s="127">
        <v>0</v>
      </c>
      <c r="K280" s="184"/>
      <c r="L280" s="127">
        <v>2124</v>
      </c>
      <c r="M280" s="127">
        <v>2124</v>
      </c>
      <c r="N280" s="251">
        <v>0</v>
      </c>
    </row>
    <row r="281" spans="1:14" customFormat="1" ht="18.75" customHeight="1" x14ac:dyDescent="0.25">
      <c r="A281" s="3"/>
      <c r="B281" s="68"/>
      <c r="C281" s="68"/>
      <c r="D281" s="68"/>
      <c r="E281" s="68"/>
      <c r="F281" s="68"/>
      <c r="G281" s="68"/>
      <c r="H281" s="70"/>
      <c r="I281" s="70"/>
      <c r="J281" s="70"/>
      <c r="K281" s="199"/>
      <c r="L281" s="70"/>
      <c r="M281" s="70"/>
      <c r="N281" s="247"/>
    </row>
    <row r="282" spans="1:14" s="7" customFormat="1" x14ac:dyDescent="0.25">
      <c r="A282" s="24" t="s">
        <v>172</v>
      </c>
      <c r="B282" s="172"/>
      <c r="C282" s="172"/>
      <c r="D282" s="172"/>
      <c r="E282" s="172"/>
      <c r="F282" s="172"/>
      <c r="G282" s="172"/>
      <c r="H282" s="165"/>
      <c r="I282" s="165"/>
      <c r="J282" s="165"/>
      <c r="K282" s="203"/>
      <c r="L282" s="165"/>
      <c r="M282" s="165"/>
      <c r="N282" s="266"/>
    </row>
    <row r="283" spans="1:14" customFormat="1" x14ac:dyDescent="0.25">
      <c r="A283" s="9" t="s">
        <v>278</v>
      </c>
      <c r="B283" s="91"/>
      <c r="C283" s="91"/>
      <c r="D283" s="91"/>
      <c r="E283" s="91"/>
      <c r="F283" s="91"/>
      <c r="G283" s="91">
        <v>0</v>
      </c>
      <c r="H283" s="109"/>
      <c r="I283" s="109"/>
      <c r="J283" s="132">
        <v>0</v>
      </c>
      <c r="K283" s="195"/>
      <c r="L283" s="109"/>
      <c r="M283" s="109"/>
      <c r="N283" s="252">
        <v>0</v>
      </c>
    </row>
    <row r="284" spans="1:14" customFormat="1" x14ac:dyDescent="0.25">
      <c r="A284" s="8" t="s">
        <v>156</v>
      </c>
      <c r="B284" s="280">
        <v>1062</v>
      </c>
      <c r="C284" s="99"/>
      <c r="D284" s="68">
        <v>1062</v>
      </c>
      <c r="E284" s="68"/>
      <c r="F284" s="68"/>
      <c r="G284" s="68"/>
      <c r="H284" s="90">
        <v>885</v>
      </c>
      <c r="I284" s="90">
        <v>955</v>
      </c>
      <c r="J284" s="90"/>
      <c r="K284" s="188"/>
      <c r="L284" s="90">
        <v>1062</v>
      </c>
      <c r="M284" s="90">
        <v>1062</v>
      </c>
      <c r="N284" s="246"/>
    </row>
    <row r="285" spans="1:14" customFormat="1" x14ac:dyDescent="0.25">
      <c r="A285" s="11" t="s">
        <v>173</v>
      </c>
      <c r="B285" s="281">
        <v>5000</v>
      </c>
      <c r="C285" s="105"/>
      <c r="D285" s="68">
        <v>5000</v>
      </c>
      <c r="E285" s="68"/>
      <c r="F285" s="68"/>
      <c r="G285" s="68"/>
      <c r="H285" s="105">
        <v>840</v>
      </c>
      <c r="I285" s="105">
        <v>840</v>
      </c>
      <c r="J285" s="105"/>
      <c r="K285" s="183"/>
      <c r="L285" s="105">
        <v>5000</v>
      </c>
      <c r="M285" s="105">
        <v>5000</v>
      </c>
      <c r="N285" s="248"/>
    </row>
    <row r="286" spans="1:14" customFormat="1" x14ac:dyDescent="0.25">
      <c r="A286" s="11" t="s">
        <v>157</v>
      </c>
      <c r="B286" s="279">
        <v>2000</v>
      </c>
      <c r="C286" s="105"/>
      <c r="D286" s="68">
        <v>2000</v>
      </c>
      <c r="E286" s="68"/>
      <c r="F286" s="68"/>
      <c r="G286" s="68"/>
      <c r="H286" s="105">
        <v>70</v>
      </c>
      <c r="I286" s="105">
        <v>0</v>
      </c>
      <c r="J286" s="105"/>
      <c r="K286" s="183"/>
      <c r="L286" s="105">
        <v>2000</v>
      </c>
      <c r="M286" s="105">
        <v>2000</v>
      </c>
      <c r="N286" s="248"/>
    </row>
    <row r="287" spans="1:14" customFormat="1" ht="18.75" thickBot="1" x14ac:dyDescent="0.3">
      <c r="A287" s="11" t="s">
        <v>174</v>
      </c>
      <c r="B287" s="113"/>
      <c r="C287" s="113"/>
      <c r="D287" s="113"/>
      <c r="E287" s="113"/>
      <c r="F287" s="113"/>
      <c r="G287" s="113"/>
      <c r="H287" s="105"/>
      <c r="I287" s="105"/>
      <c r="J287" s="105"/>
      <c r="K287" s="183"/>
      <c r="L287" s="105"/>
      <c r="M287" s="105"/>
      <c r="N287" s="248"/>
    </row>
    <row r="288" spans="1:14" s="13" customFormat="1" ht="19.5" thickTop="1" thickBot="1" x14ac:dyDescent="0.3">
      <c r="A288" s="15" t="s">
        <v>175</v>
      </c>
      <c r="B288" s="115">
        <f>SUM(B284:B287)</f>
        <v>8062</v>
      </c>
      <c r="C288" s="115"/>
      <c r="D288" s="115">
        <f>SUM(D284:D287)</f>
        <v>8062</v>
      </c>
      <c r="E288" s="115"/>
      <c r="F288" s="115"/>
      <c r="G288" s="115">
        <f>B288-D288</f>
        <v>0</v>
      </c>
      <c r="H288" s="127">
        <f>SUM(H284:H286)</f>
        <v>1795</v>
      </c>
      <c r="I288" s="127">
        <f>SUM(I284:I286)</f>
        <v>1795</v>
      </c>
      <c r="J288" s="127">
        <v>0</v>
      </c>
      <c r="K288" s="184"/>
      <c r="L288" s="127">
        <f>SUM(L283:L287)</f>
        <v>8062</v>
      </c>
      <c r="M288" s="127">
        <f>SUM(M283:M287)</f>
        <v>8062</v>
      </c>
      <c r="N288" s="251">
        <f>L288-M288</f>
        <v>0</v>
      </c>
    </row>
    <row r="289" spans="1:14" customFormat="1" ht="7.5" customHeight="1" x14ac:dyDescent="0.25">
      <c r="A289" s="3"/>
      <c r="B289" s="68"/>
      <c r="C289" s="68"/>
      <c r="D289" s="68"/>
      <c r="E289" s="68"/>
      <c r="F289" s="68"/>
      <c r="G289" s="68"/>
      <c r="H289" s="70"/>
      <c r="I289" s="70"/>
      <c r="J289" s="70"/>
      <c r="K289" s="199"/>
      <c r="L289" s="70"/>
      <c r="M289" s="70"/>
      <c r="N289" s="247"/>
    </row>
    <row r="290" spans="1:14" s="7" customFormat="1" x14ac:dyDescent="0.25">
      <c r="A290" s="24" t="s">
        <v>236</v>
      </c>
      <c r="B290" s="172"/>
      <c r="C290" s="172"/>
      <c r="D290" s="172"/>
      <c r="E290" s="172"/>
      <c r="F290" s="172"/>
      <c r="G290" s="172"/>
      <c r="H290" s="165"/>
      <c r="I290" s="165"/>
      <c r="J290" s="165"/>
      <c r="K290" s="203"/>
      <c r="L290" s="165"/>
      <c r="M290" s="165"/>
      <c r="N290" s="266"/>
    </row>
    <row r="291" spans="1:14" customFormat="1" x14ac:dyDescent="0.25">
      <c r="A291" s="9" t="s">
        <v>275</v>
      </c>
      <c r="B291" s="91"/>
      <c r="C291" s="91"/>
      <c r="D291" s="91"/>
      <c r="E291" s="91"/>
      <c r="F291" s="91"/>
      <c r="G291" s="91">
        <v>0</v>
      </c>
      <c r="H291" s="109"/>
      <c r="I291" s="109"/>
      <c r="J291" s="132">
        <v>0</v>
      </c>
      <c r="K291" s="195"/>
      <c r="L291" s="109"/>
      <c r="M291" s="109"/>
      <c r="N291" s="252">
        <v>0</v>
      </c>
    </row>
    <row r="292" spans="1:14" customFormat="1" x14ac:dyDescent="0.25">
      <c r="A292" s="8" t="s">
        <v>156</v>
      </c>
      <c r="B292" s="69"/>
      <c r="C292" s="69"/>
      <c r="D292" s="69"/>
      <c r="E292" s="69"/>
      <c r="F292" s="69"/>
      <c r="G292" s="68"/>
      <c r="H292" s="90">
        <v>0</v>
      </c>
      <c r="I292" s="90"/>
      <c r="J292" s="90"/>
      <c r="K292" s="188"/>
      <c r="L292" s="90"/>
      <c r="M292" s="90"/>
      <c r="N292" s="246"/>
    </row>
    <row r="293" spans="1:14" customFormat="1" x14ac:dyDescent="0.25">
      <c r="A293" s="11" t="s">
        <v>101</v>
      </c>
      <c r="B293" s="69"/>
      <c r="C293" s="69"/>
      <c r="D293" s="69"/>
      <c r="E293" s="69"/>
      <c r="F293" s="69"/>
      <c r="G293" s="68"/>
      <c r="H293" s="105"/>
      <c r="I293" s="105"/>
      <c r="J293" s="105"/>
      <c r="K293" s="183"/>
      <c r="L293" s="105"/>
      <c r="M293" s="105"/>
      <c r="N293" s="248"/>
    </row>
    <row r="294" spans="1:14" customFormat="1" ht="18.75" thickBot="1" x14ac:dyDescent="0.3">
      <c r="A294" s="11"/>
      <c r="B294" s="113"/>
      <c r="C294" s="113"/>
      <c r="D294" s="113"/>
      <c r="E294" s="113"/>
      <c r="F294" s="113"/>
      <c r="G294" s="113"/>
      <c r="H294" s="105"/>
      <c r="I294" s="105"/>
      <c r="J294" s="236"/>
      <c r="K294" s="183"/>
      <c r="L294" s="105"/>
      <c r="M294" s="105"/>
      <c r="N294" s="248"/>
    </row>
    <row r="295" spans="1:14" s="13" customFormat="1" ht="19.5" thickTop="1" thickBot="1" x14ac:dyDescent="0.3">
      <c r="A295" s="15" t="s">
        <v>314</v>
      </c>
      <c r="B295" s="115">
        <f>SUM(B292:B293)</f>
        <v>0</v>
      </c>
      <c r="C295" s="115"/>
      <c r="D295" s="115">
        <f>SUM(D292:D293)</f>
        <v>0</v>
      </c>
      <c r="E295" s="115"/>
      <c r="F295" s="115"/>
      <c r="G295" s="115">
        <f>B295-D295</f>
        <v>0</v>
      </c>
      <c r="H295" s="127">
        <v>0</v>
      </c>
      <c r="I295" s="127"/>
      <c r="J295" s="132">
        <v>0</v>
      </c>
      <c r="K295" s="184"/>
      <c r="L295" s="127"/>
      <c r="M295" s="127"/>
      <c r="N295" s="251">
        <v>0</v>
      </c>
    </row>
    <row r="296" spans="1:14" customFormat="1" ht="7.5" customHeight="1" x14ac:dyDescent="0.25">
      <c r="A296" s="18"/>
      <c r="B296" s="173"/>
      <c r="C296" s="173"/>
      <c r="D296" s="173"/>
      <c r="E296" s="173"/>
      <c r="F296" s="173"/>
      <c r="G296" s="173"/>
      <c r="H296" s="70"/>
      <c r="I296" s="70"/>
      <c r="J296" s="70"/>
      <c r="K296" s="199"/>
      <c r="L296" s="70"/>
      <c r="M296" s="70"/>
      <c r="N296" s="247"/>
    </row>
    <row r="297" spans="1:14" s="7" customFormat="1" x14ac:dyDescent="0.25">
      <c r="A297" s="24" t="s">
        <v>176</v>
      </c>
      <c r="B297" s="172"/>
      <c r="C297" s="172"/>
      <c r="D297" s="172"/>
      <c r="E297" s="172"/>
      <c r="F297" s="172"/>
      <c r="G297" s="172"/>
      <c r="H297" s="165"/>
      <c r="I297" s="165"/>
      <c r="J297" s="165"/>
      <c r="K297" s="203"/>
      <c r="L297" s="165"/>
      <c r="M297" s="165"/>
      <c r="N297" s="266"/>
    </row>
    <row r="298" spans="1:14" customFormat="1" x14ac:dyDescent="0.25">
      <c r="A298" s="9" t="s">
        <v>279</v>
      </c>
      <c r="B298" s="91"/>
      <c r="C298" s="91"/>
      <c r="D298" s="91"/>
      <c r="E298" s="91"/>
      <c r="F298" s="91"/>
      <c r="G298" s="91">
        <v>0</v>
      </c>
      <c r="H298" s="109"/>
      <c r="I298" s="109"/>
      <c r="J298" s="132">
        <v>0</v>
      </c>
      <c r="K298" s="195"/>
      <c r="L298" s="109"/>
      <c r="M298" s="109"/>
      <c r="N298" s="252">
        <v>0</v>
      </c>
    </row>
    <row r="299" spans="1:14" customFormat="1" x14ac:dyDescent="0.25">
      <c r="A299" s="8" t="s">
        <v>165</v>
      </c>
      <c r="B299" s="276">
        <v>1062</v>
      </c>
      <c r="C299" s="104"/>
      <c r="D299" s="90">
        <v>1062</v>
      </c>
      <c r="E299" s="68"/>
      <c r="F299" s="104"/>
      <c r="G299" s="68"/>
      <c r="H299" s="90">
        <v>884</v>
      </c>
      <c r="I299" s="90">
        <v>884</v>
      </c>
      <c r="J299" s="90"/>
      <c r="K299" s="188"/>
      <c r="L299" s="90">
        <v>1062</v>
      </c>
      <c r="M299" s="90">
        <v>1062</v>
      </c>
      <c r="N299" s="246"/>
    </row>
    <row r="300" spans="1:14" customFormat="1" ht="18.75" thickBot="1" x14ac:dyDescent="0.3">
      <c r="A300" s="11" t="s">
        <v>329</v>
      </c>
      <c r="B300" s="113"/>
      <c r="C300" s="113"/>
      <c r="D300" s="113"/>
      <c r="E300" s="113"/>
      <c r="F300" s="113"/>
      <c r="G300" s="113"/>
      <c r="H300" s="105">
        <v>150</v>
      </c>
      <c r="I300" s="105">
        <v>150</v>
      </c>
      <c r="J300" s="105"/>
      <c r="K300" s="183"/>
      <c r="L300" s="105"/>
      <c r="M300" s="105"/>
      <c r="N300" s="248"/>
    </row>
    <row r="301" spans="1:14" s="13" customFormat="1" ht="19.5" thickTop="1" thickBot="1" x14ac:dyDescent="0.3">
      <c r="A301" s="15" t="s">
        <v>177</v>
      </c>
      <c r="B301" s="115">
        <f>SUM(B299:B300)</f>
        <v>1062</v>
      </c>
      <c r="C301" s="115"/>
      <c r="D301" s="115">
        <f>SUM(D299:D300)</f>
        <v>1062</v>
      </c>
      <c r="E301" s="115"/>
      <c r="F301" s="115"/>
      <c r="G301" s="115">
        <f>B301-D301</f>
        <v>0</v>
      </c>
      <c r="H301" s="127">
        <f>SUM(H299:H300)</f>
        <v>1034</v>
      </c>
      <c r="I301" s="127">
        <f>SUM(I299:I300)</f>
        <v>1034</v>
      </c>
      <c r="J301" s="127">
        <v>0</v>
      </c>
      <c r="K301" s="184"/>
      <c r="L301" s="127">
        <v>1062</v>
      </c>
      <c r="M301" s="127">
        <v>1062</v>
      </c>
      <c r="N301" s="251">
        <v>0</v>
      </c>
    </row>
    <row r="302" spans="1:14" customFormat="1" ht="6.75" customHeight="1" x14ac:dyDescent="0.25">
      <c r="A302" s="18"/>
      <c r="B302" s="173"/>
      <c r="C302" s="173"/>
      <c r="D302" s="173"/>
      <c r="E302" s="173"/>
      <c r="F302" s="173"/>
      <c r="G302" s="173"/>
      <c r="H302" s="70"/>
      <c r="I302" s="70"/>
      <c r="J302" s="70"/>
      <c r="K302" s="199"/>
      <c r="L302" s="70"/>
      <c r="M302" s="70"/>
      <c r="N302" s="247"/>
    </row>
    <row r="303" spans="1:14" s="7" customFormat="1" x14ac:dyDescent="0.25">
      <c r="A303" s="24" t="s">
        <v>301</v>
      </c>
      <c r="B303" s="172"/>
      <c r="C303" s="172"/>
      <c r="D303" s="172"/>
      <c r="E303" s="172"/>
      <c r="F303" s="172"/>
      <c r="G303" s="172"/>
      <c r="H303" s="165"/>
      <c r="I303" s="165"/>
      <c r="J303" s="165"/>
      <c r="K303" s="203"/>
      <c r="L303" s="165"/>
      <c r="M303" s="165"/>
      <c r="N303" s="266"/>
    </row>
    <row r="304" spans="1:14" s="7" customFormat="1" x14ac:dyDescent="0.25">
      <c r="A304" s="9" t="s">
        <v>280</v>
      </c>
      <c r="B304" s="213"/>
      <c r="C304" s="213"/>
      <c r="D304" s="213"/>
      <c r="E304" s="213"/>
      <c r="F304" s="213"/>
      <c r="G304" s="273">
        <f>J309</f>
        <v>2214.3000000000002</v>
      </c>
      <c r="H304" s="214"/>
      <c r="I304" s="214"/>
      <c r="J304" s="132">
        <v>2214.3000000000002</v>
      </c>
      <c r="K304" s="215"/>
      <c r="L304" s="214"/>
      <c r="M304" s="214"/>
      <c r="N304" s="271">
        <v>2214.3000000000002</v>
      </c>
    </row>
    <row r="305" spans="1:3626" customFormat="1" x14ac:dyDescent="0.25">
      <c r="A305" s="8" t="s">
        <v>165</v>
      </c>
      <c r="B305" s="69"/>
      <c r="C305" s="69"/>
      <c r="D305" s="69"/>
      <c r="E305" s="69"/>
      <c r="F305" s="69"/>
      <c r="G305" s="68"/>
      <c r="H305" s="90">
        <v>0</v>
      </c>
      <c r="I305" s="109"/>
      <c r="J305" s="109" t="s">
        <v>315</v>
      </c>
      <c r="K305" s="195"/>
      <c r="L305" s="90"/>
      <c r="M305" s="109"/>
      <c r="N305" s="252"/>
    </row>
    <row r="306" spans="1:3626" customFormat="1" x14ac:dyDescent="0.25">
      <c r="A306" s="8" t="s">
        <v>178</v>
      </c>
      <c r="B306" s="68"/>
      <c r="C306" s="68"/>
      <c r="D306" s="68"/>
      <c r="E306" s="68"/>
      <c r="F306" s="68"/>
      <c r="G306" s="68"/>
      <c r="H306" s="90"/>
      <c r="I306" s="90"/>
      <c r="J306" s="90"/>
      <c r="K306" s="188"/>
      <c r="L306" s="90"/>
      <c r="M306" s="90"/>
      <c r="N306" s="246"/>
    </row>
    <row r="307" spans="1:3626" customFormat="1" ht="18.75" thickBot="1" x14ac:dyDescent="0.3">
      <c r="A307" s="11" t="s">
        <v>179</v>
      </c>
      <c r="B307" s="113"/>
      <c r="C307" s="113"/>
      <c r="D307" s="113"/>
      <c r="E307" s="113"/>
      <c r="F307" s="113"/>
      <c r="G307" s="113"/>
      <c r="H307" s="105"/>
      <c r="I307" s="105"/>
      <c r="J307" s="236"/>
      <c r="K307" s="183"/>
      <c r="L307" s="105"/>
      <c r="M307" s="105"/>
      <c r="N307" s="248"/>
    </row>
    <row r="308" spans="1:3626" s="16" customFormat="1" ht="19.5" thickTop="1" thickBot="1" x14ac:dyDescent="0.3">
      <c r="A308" s="62" t="s">
        <v>302</v>
      </c>
      <c r="B308" s="126">
        <f>SUM(B305:B307)</f>
        <v>0</v>
      </c>
      <c r="C308" s="126"/>
      <c r="D308" s="126">
        <f>SUM(D305:D307)</f>
        <v>0</v>
      </c>
      <c r="E308" s="126"/>
      <c r="F308" s="126"/>
      <c r="G308" s="126">
        <f>B308-D308</f>
        <v>0</v>
      </c>
      <c r="H308" s="127">
        <v>0</v>
      </c>
      <c r="I308" s="127">
        <v>0</v>
      </c>
      <c r="J308" s="132">
        <v>0</v>
      </c>
      <c r="K308" s="184"/>
      <c r="L308" s="127"/>
      <c r="M308" s="127"/>
      <c r="N308" s="251">
        <v>2214.3000000000002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  <c r="IT308" s="13"/>
      <c r="IU308" s="13"/>
      <c r="IV308" s="13"/>
      <c r="IW308" s="13"/>
      <c r="IX308" s="13"/>
      <c r="IY308" s="13"/>
      <c r="IZ308" s="13"/>
      <c r="JA308" s="13"/>
      <c r="JB308" s="13"/>
      <c r="JC308" s="13"/>
      <c r="JD308" s="13"/>
      <c r="JE308" s="13"/>
      <c r="JF308" s="13"/>
      <c r="JG308" s="13"/>
      <c r="JH308" s="13"/>
      <c r="JI308" s="13"/>
      <c r="JJ308" s="13"/>
      <c r="JK308" s="13"/>
      <c r="JL308" s="13"/>
      <c r="JM308" s="13"/>
      <c r="JN308" s="13"/>
      <c r="JO308" s="13"/>
      <c r="JP308" s="13"/>
      <c r="JQ308" s="13"/>
      <c r="JR308" s="13"/>
      <c r="JS308" s="13"/>
      <c r="JT308" s="13"/>
      <c r="JU308" s="13"/>
      <c r="JV308" s="13"/>
      <c r="JW308" s="13"/>
      <c r="JX308" s="13"/>
      <c r="JY308" s="13"/>
      <c r="JZ308" s="13"/>
      <c r="KA308" s="13"/>
      <c r="KB308" s="13"/>
      <c r="KC308" s="13"/>
      <c r="KD308" s="13"/>
      <c r="KE308" s="13"/>
      <c r="KF308" s="13"/>
      <c r="KG308" s="13"/>
      <c r="KH308" s="13"/>
      <c r="KI308" s="13"/>
      <c r="KJ308" s="13"/>
      <c r="KK308" s="13"/>
      <c r="KL308" s="13"/>
      <c r="KM308" s="13"/>
      <c r="KN308" s="13"/>
      <c r="KO308" s="13"/>
      <c r="KP308" s="13"/>
      <c r="KQ308" s="13"/>
      <c r="KR308" s="13"/>
      <c r="KS308" s="13"/>
      <c r="KT308" s="13"/>
      <c r="KU308" s="13"/>
      <c r="KV308" s="13"/>
      <c r="KW308" s="13"/>
      <c r="KX308" s="13"/>
      <c r="KY308" s="13"/>
      <c r="KZ308" s="13"/>
      <c r="LA308" s="13"/>
      <c r="LB308" s="13"/>
      <c r="LC308" s="13"/>
      <c r="LD308" s="13"/>
      <c r="LE308" s="13"/>
      <c r="LF308" s="13"/>
      <c r="LG308" s="13"/>
      <c r="LH308" s="13"/>
      <c r="LI308" s="13"/>
      <c r="LJ308" s="13"/>
      <c r="LK308" s="13"/>
      <c r="LL308" s="13"/>
      <c r="LM308" s="13"/>
      <c r="LN308" s="13"/>
      <c r="LO308" s="13"/>
      <c r="LP308" s="13"/>
      <c r="LQ308" s="13"/>
      <c r="LR308" s="13"/>
      <c r="LS308" s="13"/>
      <c r="LT308" s="13"/>
      <c r="LU308" s="13"/>
      <c r="LV308" s="13"/>
      <c r="LW308" s="13"/>
      <c r="LX308" s="13"/>
      <c r="LY308" s="13"/>
      <c r="LZ308" s="13"/>
      <c r="MA308" s="13"/>
      <c r="MB308" s="13"/>
      <c r="MC308" s="13"/>
      <c r="MD308" s="13"/>
      <c r="ME308" s="13"/>
      <c r="MF308" s="13"/>
      <c r="MG308" s="13"/>
      <c r="MH308" s="13"/>
      <c r="MI308" s="13"/>
      <c r="MJ308" s="13"/>
      <c r="MK308" s="13"/>
      <c r="ML308" s="13"/>
      <c r="MM308" s="13"/>
      <c r="MN308" s="13"/>
      <c r="MO308" s="13"/>
      <c r="MP308" s="13"/>
      <c r="MQ308" s="13"/>
      <c r="MR308" s="13"/>
      <c r="MS308" s="13"/>
      <c r="MT308" s="13"/>
      <c r="MU308" s="13"/>
      <c r="MV308" s="13"/>
      <c r="MW308" s="13"/>
      <c r="MX308" s="13"/>
      <c r="MY308" s="13"/>
      <c r="MZ308" s="13"/>
      <c r="NA308" s="13"/>
      <c r="NB308" s="13"/>
      <c r="NC308" s="13"/>
      <c r="ND308" s="13"/>
      <c r="NE308" s="13"/>
      <c r="NF308" s="13"/>
      <c r="NG308" s="13"/>
      <c r="NH308" s="13"/>
      <c r="NI308" s="13"/>
      <c r="NJ308" s="13"/>
      <c r="NK308" s="13"/>
      <c r="NL308" s="13"/>
      <c r="NM308" s="13"/>
      <c r="NN308" s="13"/>
      <c r="NO308" s="13"/>
      <c r="NP308" s="13"/>
      <c r="NQ308" s="13"/>
      <c r="NR308" s="13"/>
      <c r="NS308" s="13"/>
      <c r="NT308" s="13"/>
      <c r="NU308" s="13"/>
      <c r="NV308" s="13"/>
      <c r="NW308" s="13"/>
      <c r="NX308" s="13"/>
      <c r="NY308" s="13"/>
      <c r="NZ308" s="13"/>
      <c r="OA308" s="13"/>
      <c r="OB308" s="13"/>
      <c r="OC308" s="13"/>
      <c r="OD308" s="13"/>
      <c r="OE308" s="13"/>
      <c r="OF308" s="13"/>
      <c r="OG308" s="13"/>
      <c r="OH308" s="13"/>
      <c r="OI308" s="13"/>
      <c r="OJ308" s="13"/>
      <c r="OK308" s="13"/>
      <c r="OL308" s="13"/>
      <c r="OM308" s="13"/>
      <c r="ON308" s="13"/>
      <c r="OO308" s="13"/>
      <c r="OP308" s="13"/>
      <c r="OQ308" s="13"/>
      <c r="OR308" s="13"/>
      <c r="OS308" s="13"/>
      <c r="OT308" s="13"/>
      <c r="OU308" s="13"/>
      <c r="OV308" s="13"/>
      <c r="OW308" s="13"/>
      <c r="OX308" s="13"/>
      <c r="OY308" s="13"/>
      <c r="OZ308" s="13"/>
      <c r="PA308" s="13"/>
      <c r="PB308" s="13"/>
      <c r="PC308" s="13"/>
      <c r="PD308" s="13"/>
      <c r="PE308" s="13"/>
      <c r="PF308" s="13"/>
      <c r="PG308" s="13"/>
      <c r="PH308" s="13"/>
      <c r="PI308" s="13"/>
      <c r="PJ308" s="13"/>
      <c r="PK308" s="13"/>
      <c r="PL308" s="13"/>
      <c r="PM308" s="13"/>
      <c r="PN308" s="13"/>
      <c r="PO308" s="13"/>
      <c r="PP308" s="13"/>
      <c r="PQ308" s="13"/>
      <c r="PR308" s="13"/>
      <c r="PS308" s="13"/>
      <c r="PT308" s="13"/>
      <c r="PU308" s="13"/>
      <c r="PV308" s="13"/>
      <c r="PW308" s="13"/>
      <c r="PX308" s="13"/>
      <c r="PY308" s="13"/>
      <c r="PZ308" s="13"/>
      <c r="QA308" s="13"/>
      <c r="QB308" s="13"/>
      <c r="QC308" s="13"/>
      <c r="QD308" s="13"/>
      <c r="QE308" s="13"/>
      <c r="QF308" s="13"/>
      <c r="QG308" s="13"/>
      <c r="QH308" s="13"/>
      <c r="QI308" s="13"/>
      <c r="QJ308" s="13"/>
      <c r="QK308" s="13"/>
      <c r="QL308" s="13"/>
      <c r="QM308" s="13"/>
      <c r="QN308" s="13"/>
      <c r="QO308" s="13"/>
      <c r="QP308" s="13"/>
      <c r="QQ308" s="13"/>
      <c r="QR308" s="13"/>
      <c r="QS308" s="13"/>
      <c r="QT308" s="13"/>
      <c r="QU308" s="13"/>
      <c r="QV308" s="13"/>
      <c r="QW308" s="13"/>
      <c r="QX308" s="13"/>
      <c r="QY308" s="13"/>
      <c r="QZ308" s="13"/>
      <c r="RA308" s="13"/>
      <c r="RB308" s="13"/>
      <c r="RC308" s="13"/>
      <c r="RD308" s="13"/>
      <c r="RE308" s="13"/>
      <c r="RF308" s="13"/>
      <c r="RG308" s="13"/>
      <c r="RH308" s="13"/>
      <c r="RI308" s="13"/>
      <c r="RJ308" s="13"/>
      <c r="RK308" s="13"/>
      <c r="RL308" s="13"/>
      <c r="RM308" s="13"/>
      <c r="RN308" s="13"/>
      <c r="RO308" s="13"/>
      <c r="RP308" s="13"/>
      <c r="RQ308" s="13"/>
      <c r="RR308" s="13"/>
      <c r="RS308" s="13"/>
      <c r="RT308" s="13"/>
      <c r="RU308" s="13"/>
      <c r="RV308" s="13"/>
      <c r="RW308" s="13"/>
      <c r="RX308" s="13"/>
      <c r="RY308" s="13"/>
      <c r="RZ308" s="13"/>
      <c r="SA308" s="13"/>
      <c r="SB308" s="13"/>
      <c r="SC308" s="13"/>
      <c r="SD308" s="13"/>
      <c r="SE308" s="13"/>
      <c r="SF308" s="13"/>
      <c r="SG308" s="13"/>
      <c r="SH308" s="13"/>
      <c r="SI308" s="13"/>
      <c r="SJ308" s="13"/>
      <c r="SK308" s="13"/>
      <c r="SL308" s="13"/>
      <c r="SM308" s="13"/>
      <c r="SN308" s="13"/>
      <c r="SO308" s="13"/>
      <c r="SP308" s="13"/>
      <c r="SQ308" s="13"/>
      <c r="SR308" s="13"/>
      <c r="SS308" s="13"/>
      <c r="ST308" s="13"/>
      <c r="SU308" s="13"/>
      <c r="SV308" s="13"/>
      <c r="SW308" s="13"/>
      <c r="SX308" s="13"/>
      <c r="SY308" s="13"/>
      <c r="SZ308" s="13"/>
      <c r="TA308" s="13"/>
      <c r="TB308" s="13"/>
      <c r="TC308" s="13"/>
      <c r="TD308" s="13"/>
      <c r="TE308" s="13"/>
      <c r="TF308" s="13"/>
      <c r="TG308" s="13"/>
      <c r="TH308" s="13"/>
      <c r="TI308" s="13"/>
      <c r="TJ308" s="13"/>
      <c r="TK308" s="13"/>
      <c r="TL308" s="13"/>
      <c r="TM308" s="13"/>
      <c r="TN308" s="13"/>
      <c r="TO308" s="13"/>
      <c r="TP308" s="13"/>
      <c r="TQ308" s="13"/>
      <c r="TR308" s="13"/>
      <c r="TS308" s="13"/>
      <c r="TT308" s="13"/>
      <c r="TU308" s="13"/>
      <c r="TV308" s="13"/>
      <c r="TW308" s="13"/>
      <c r="TX308" s="13"/>
      <c r="TY308" s="13"/>
      <c r="TZ308" s="13"/>
      <c r="UA308" s="13"/>
      <c r="UB308" s="13"/>
      <c r="UC308" s="13"/>
      <c r="UD308" s="13"/>
      <c r="UE308" s="13"/>
      <c r="UF308" s="13"/>
      <c r="UG308" s="13"/>
      <c r="UH308" s="13"/>
      <c r="UI308" s="13"/>
      <c r="UJ308" s="13"/>
      <c r="UK308" s="13"/>
      <c r="UL308" s="13"/>
      <c r="UM308" s="13"/>
      <c r="UN308" s="13"/>
      <c r="UO308" s="13"/>
      <c r="UP308" s="13"/>
      <c r="UQ308" s="13"/>
      <c r="UR308" s="13"/>
      <c r="US308" s="13"/>
      <c r="UT308" s="13"/>
      <c r="UU308" s="13"/>
      <c r="UV308" s="13"/>
      <c r="UW308" s="13"/>
      <c r="UX308" s="13"/>
      <c r="UY308" s="13"/>
      <c r="UZ308" s="13"/>
      <c r="VA308" s="13"/>
      <c r="VB308" s="13"/>
      <c r="VC308" s="13"/>
      <c r="VD308" s="13"/>
      <c r="VE308" s="13"/>
      <c r="VF308" s="13"/>
      <c r="VG308" s="13"/>
      <c r="VH308" s="13"/>
      <c r="VI308" s="13"/>
      <c r="VJ308" s="13"/>
      <c r="VK308" s="13"/>
      <c r="VL308" s="13"/>
      <c r="VM308" s="13"/>
      <c r="VN308" s="13"/>
      <c r="VO308" s="13"/>
      <c r="VP308" s="13"/>
      <c r="VQ308" s="13"/>
      <c r="VR308" s="13"/>
      <c r="VS308" s="13"/>
      <c r="VT308" s="13"/>
      <c r="VU308" s="13"/>
      <c r="VV308" s="13"/>
      <c r="VW308" s="13"/>
      <c r="VX308" s="13"/>
      <c r="VY308" s="13"/>
      <c r="VZ308" s="13"/>
      <c r="WA308" s="13"/>
      <c r="WB308" s="13"/>
      <c r="WC308" s="13"/>
      <c r="WD308" s="13"/>
      <c r="WE308" s="13"/>
      <c r="WF308" s="13"/>
      <c r="WG308" s="13"/>
      <c r="WH308" s="13"/>
      <c r="WI308" s="13"/>
      <c r="WJ308" s="13"/>
      <c r="WK308" s="13"/>
      <c r="WL308" s="13"/>
      <c r="WM308" s="13"/>
      <c r="WN308" s="13"/>
      <c r="WO308" s="13"/>
      <c r="WP308" s="13"/>
      <c r="WQ308" s="13"/>
      <c r="WR308" s="13"/>
      <c r="WS308" s="13"/>
      <c r="WT308" s="13"/>
      <c r="WU308" s="13"/>
      <c r="WV308" s="13"/>
      <c r="WW308" s="13"/>
      <c r="WX308" s="13"/>
      <c r="WY308" s="13"/>
      <c r="WZ308" s="13"/>
      <c r="XA308" s="13"/>
      <c r="XB308" s="13"/>
      <c r="XC308" s="13"/>
      <c r="XD308" s="13"/>
      <c r="XE308" s="13"/>
      <c r="XF308" s="13"/>
      <c r="XG308" s="13"/>
      <c r="XH308" s="13"/>
      <c r="XI308" s="13"/>
      <c r="XJ308" s="13"/>
      <c r="XK308" s="13"/>
      <c r="XL308" s="13"/>
      <c r="XM308" s="13"/>
      <c r="XN308" s="13"/>
      <c r="XO308" s="13"/>
      <c r="XP308" s="13"/>
      <c r="XQ308" s="13"/>
      <c r="XR308" s="13"/>
      <c r="XS308" s="13"/>
      <c r="XT308" s="13"/>
      <c r="XU308" s="13"/>
      <c r="XV308" s="13"/>
      <c r="XW308" s="13"/>
      <c r="XX308" s="13"/>
      <c r="XY308" s="13"/>
      <c r="XZ308" s="13"/>
      <c r="YA308" s="13"/>
      <c r="YB308" s="13"/>
      <c r="YC308" s="13"/>
      <c r="YD308" s="13"/>
      <c r="YE308" s="13"/>
      <c r="YF308" s="13"/>
      <c r="YG308" s="13"/>
      <c r="YH308" s="13"/>
      <c r="YI308" s="13"/>
      <c r="YJ308" s="13"/>
      <c r="YK308" s="13"/>
      <c r="YL308" s="13"/>
      <c r="YM308" s="13"/>
      <c r="YN308" s="13"/>
      <c r="YO308" s="13"/>
      <c r="YP308" s="13"/>
      <c r="YQ308" s="13"/>
      <c r="YR308" s="13"/>
      <c r="YS308" s="13"/>
      <c r="YT308" s="13"/>
      <c r="YU308" s="13"/>
      <c r="YV308" s="13"/>
      <c r="YW308" s="13"/>
      <c r="YX308" s="13"/>
      <c r="YY308" s="13"/>
      <c r="YZ308" s="13"/>
      <c r="ZA308" s="13"/>
      <c r="ZB308" s="13"/>
      <c r="ZC308" s="13"/>
      <c r="ZD308" s="13"/>
      <c r="ZE308" s="13"/>
      <c r="ZF308" s="13"/>
      <c r="ZG308" s="13"/>
      <c r="ZH308" s="13"/>
      <c r="ZI308" s="13"/>
      <c r="ZJ308" s="13"/>
      <c r="ZK308" s="13"/>
      <c r="ZL308" s="13"/>
      <c r="ZM308" s="13"/>
      <c r="ZN308" s="13"/>
      <c r="ZO308" s="13"/>
      <c r="ZP308" s="13"/>
      <c r="ZQ308" s="13"/>
      <c r="ZR308" s="13"/>
      <c r="ZS308" s="13"/>
      <c r="ZT308" s="13"/>
      <c r="ZU308" s="13"/>
      <c r="ZV308" s="13"/>
      <c r="ZW308" s="13"/>
      <c r="ZX308" s="13"/>
      <c r="ZY308" s="13"/>
      <c r="ZZ308" s="13"/>
      <c r="AAA308" s="13"/>
      <c r="AAB308" s="13"/>
      <c r="AAC308" s="13"/>
      <c r="AAD308" s="13"/>
      <c r="AAE308" s="13"/>
      <c r="AAF308" s="13"/>
      <c r="AAG308" s="13"/>
      <c r="AAH308" s="13"/>
      <c r="AAI308" s="13"/>
      <c r="AAJ308" s="13"/>
      <c r="AAK308" s="13"/>
      <c r="AAL308" s="13"/>
      <c r="AAM308" s="13"/>
      <c r="AAN308" s="13"/>
      <c r="AAO308" s="13"/>
      <c r="AAP308" s="13"/>
      <c r="AAQ308" s="13"/>
      <c r="AAR308" s="13"/>
      <c r="AAS308" s="13"/>
      <c r="AAT308" s="13"/>
      <c r="AAU308" s="13"/>
      <c r="AAV308" s="13"/>
      <c r="AAW308" s="13"/>
      <c r="AAX308" s="13"/>
      <c r="AAY308" s="13"/>
      <c r="AAZ308" s="13"/>
      <c r="ABA308" s="13"/>
      <c r="ABB308" s="13"/>
      <c r="ABC308" s="13"/>
      <c r="ABD308" s="13"/>
      <c r="ABE308" s="13"/>
      <c r="ABF308" s="13"/>
      <c r="ABG308" s="13"/>
      <c r="ABH308" s="13"/>
      <c r="ABI308" s="13"/>
      <c r="ABJ308" s="13"/>
      <c r="ABK308" s="13"/>
      <c r="ABL308" s="13"/>
      <c r="ABM308" s="13"/>
      <c r="ABN308" s="13"/>
      <c r="ABO308" s="13"/>
      <c r="ABP308" s="13"/>
      <c r="ABQ308" s="13"/>
      <c r="ABR308" s="13"/>
      <c r="ABS308" s="13"/>
      <c r="ABT308" s="13"/>
      <c r="ABU308" s="13"/>
      <c r="ABV308" s="13"/>
      <c r="ABW308" s="13"/>
      <c r="ABX308" s="13"/>
      <c r="ABY308" s="13"/>
      <c r="ABZ308" s="13"/>
      <c r="ACA308" s="13"/>
      <c r="ACB308" s="13"/>
      <c r="ACC308" s="13"/>
      <c r="ACD308" s="13"/>
      <c r="ACE308" s="13"/>
      <c r="ACF308" s="13"/>
      <c r="ACG308" s="13"/>
      <c r="ACH308" s="13"/>
      <c r="ACI308" s="13"/>
      <c r="ACJ308" s="13"/>
      <c r="ACK308" s="13"/>
      <c r="ACL308" s="13"/>
      <c r="ACM308" s="13"/>
      <c r="ACN308" s="13"/>
      <c r="ACO308" s="13"/>
      <c r="ACP308" s="13"/>
      <c r="ACQ308" s="13"/>
      <c r="ACR308" s="13"/>
      <c r="ACS308" s="13"/>
      <c r="ACT308" s="13"/>
      <c r="ACU308" s="13"/>
      <c r="ACV308" s="13"/>
      <c r="ACW308" s="13"/>
      <c r="ACX308" s="13"/>
      <c r="ACY308" s="13"/>
      <c r="ACZ308" s="13"/>
      <c r="ADA308" s="13"/>
      <c r="ADB308" s="13"/>
      <c r="ADC308" s="13"/>
      <c r="ADD308" s="13"/>
      <c r="ADE308" s="13"/>
      <c r="ADF308" s="13"/>
      <c r="ADG308" s="13"/>
      <c r="ADH308" s="13"/>
      <c r="ADI308" s="13"/>
      <c r="ADJ308" s="13"/>
      <c r="ADK308" s="13"/>
      <c r="ADL308" s="13"/>
      <c r="ADM308" s="13"/>
      <c r="ADN308" s="13"/>
      <c r="ADO308" s="13"/>
      <c r="ADP308" s="13"/>
      <c r="ADQ308" s="13"/>
      <c r="ADR308" s="13"/>
      <c r="ADS308" s="13"/>
      <c r="ADT308" s="13"/>
      <c r="ADU308" s="13"/>
      <c r="ADV308" s="13"/>
      <c r="ADW308" s="13"/>
      <c r="ADX308" s="13"/>
      <c r="ADY308" s="13"/>
      <c r="ADZ308" s="13"/>
      <c r="AEA308" s="13"/>
      <c r="AEB308" s="13"/>
      <c r="AEC308" s="13"/>
      <c r="AED308" s="13"/>
      <c r="AEE308" s="13"/>
      <c r="AEF308" s="13"/>
      <c r="AEG308" s="13"/>
      <c r="AEH308" s="13"/>
      <c r="AEI308" s="13"/>
      <c r="AEJ308" s="13"/>
      <c r="AEK308" s="13"/>
      <c r="AEL308" s="13"/>
      <c r="AEM308" s="13"/>
      <c r="AEN308" s="13"/>
      <c r="AEO308" s="13"/>
      <c r="AEP308" s="13"/>
      <c r="AEQ308" s="13"/>
      <c r="AER308" s="13"/>
      <c r="AES308" s="13"/>
      <c r="AET308" s="13"/>
      <c r="AEU308" s="13"/>
      <c r="AEV308" s="13"/>
      <c r="AEW308" s="13"/>
      <c r="AEX308" s="13"/>
      <c r="AEY308" s="13"/>
      <c r="AEZ308" s="13"/>
      <c r="AFA308" s="13"/>
      <c r="AFB308" s="13"/>
      <c r="AFC308" s="13"/>
      <c r="AFD308" s="13"/>
      <c r="AFE308" s="13"/>
      <c r="AFF308" s="13"/>
      <c r="AFG308" s="13"/>
      <c r="AFH308" s="13"/>
      <c r="AFI308" s="13"/>
      <c r="AFJ308" s="13"/>
      <c r="AFK308" s="13"/>
      <c r="AFL308" s="13"/>
      <c r="AFM308" s="13"/>
      <c r="AFN308" s="13"/>
      <c r="AFO308" s="13"/>
      <c r="AFP308" s="13"/>
      <c r="AFQ308" s="13"/>
      <c r="AFR308" s="13"/>
      <c r="AFS308" s="13"/>
      <c r="AFT308" s="13"/>
      <c r="AFU308" s="13"/>
      <c r="AFV308" s="13"/>
      <c r="AFW308" s="13"/>
      <c r="AFX308" s="13"/>
      <c r="AFY308" s="13"/>
      <c r="AFZ308" s="13"/>
      <c r="AGA308" s="13"/>
      <c r="AGB308" s="13"/>
      <c r="AGC308" s="13"/>
      <c r="AGD308" s="13"/>
      <c r="AGE308" s="13"/>
      <c r="AGF308" s="13"/>
      <c r="AGG308" s="13"/>
      <c r="AGH308" s="13"/>
      <c r="AGI308" s="13"/>
      <c r="AGJ308" s="13"/>
      <c r="AGK308" s="13"/>
      <c r="AGL308" s="13"/>
      <c r="AGM308" s="13"/>
      <c r="AGN308" s="13"/>
      <c r="AGO308" s="13"/>
      <c r="AGP308" s="13"/>
      <c r="AGQ308" s="13"/>
      <c r="AGR308" s="13"/>
      <c r="AGS308" s="13"/>
      <c r="AGT308" s="13"/>
      <c r="AGU308" s="13"/>
      <c r="AGV308" s="13"/>
      <c r="AGW308" s="13"/>
      <c r="AGX308" s="13"/>
      <c r="AGY308" s="13"/>
      <c r="AGZ308" s="13"/>
      <c r="AHA308" s="13"/>
      <c r="AHB308" s="13"/>
      <c r="AHC308" s="13"/>
      <c r="AHD308" s="13"/>
      <c r="AHE308" s="13"/>
      <c r="AHF308" s="13"/>
      <c r="AHG308" s="13"/>
      <c r="AHH308" s="13"/>
      <c r="AHI308" s="13"/>
      <c r="AHJ308" s="13"/>
      <c r="AHK308" s="13"/>
      <c r="AHL308" s="13"/>
      <c r="AHM308" s="13"/>
      <c r="AHN308" s="13"/>
      <c r="AHO308" s="13"/>
      <c r="AHP308" s="13"/>
      <c r="AHQ308" s="13"/>
      <c r="AHR308" s="13"/>
      <c r="AHS308" s="13"/>
      <c r="AHT308" s="13"/>
      <c r="AHU308" s="13"/>
      <c r="AHV308" s="13"/>
      <c r="AHW308" s="13"/>
      <c r="AHX308" s="13"/>
      <c r="AHY308" s="13"/>
      <c r="AHZ308" s="13"/>
      <c r="AIA308" s="13"/>
      <c r="AIB308" s="13"/>
      <c r="AIC308" s="13"/>
      <c r="AID308" s="13"/>
      <c r="AIE308" s="13"/>
      <c r="AIF308" s="13"/>
      <c r="AIG308" s="13"/>
      <c r="AIH308" s="13"/>
      <c r="AII308" s="13"/>
      <c r="AIJ308" s="13"/>
      <c r="AIK308" s="13"/>
      <c r="AIL308" s="13"/>
      <c r="AIM308" s="13"/>
      <c r="AIN308" s="13"/>
      <c r="AIO308" s="13"/>
      <c r="AIP308" s="13"/>
      <c r="AIQ308" s="13"/>
      <c r="AIR308" s="13"/>
      <c r="AIS308" s="13"/>
      <c r="AIT308" s="13"/>
      <c r="AIU308" s="13"/>
      <c r="AIV308" s="13"/>
      <c r="AIW308" s="13"/>
      <c r="AIX308" s="13"/>
      <c r="AIY308" s="13"/>
      <c r="AIZ308" s="13"/>
      <c r="AJA308" s="13"/>
      <c r="AJB308" s="13"/>
      <c r="AJC308" s="13"/>
      <c r="AJD308" s="13"/>
      <c r="AJE308" s="13"/>
      <c r="AJF308" s="13"/>
      <c r="AJG308" s="13"/>
      <c r="AJH308" s="13"/>
      <c r="AJI308" s="13"/>
      <c r="AJJ308" s="13"/>
      <c r="AJK308" s="13"/>
      <c r="AJL308" s="13"/>
      <c r="AJM308" s="13"/>
      <c r="AJN308" s="13"/>
      <c r="AJO308" s="13"/>
      <c r="AJP308" s="13"/>
      <c r="AJQ308" s="13"/>
      <c r="AJR308" s="13"/>
      <c r="AJS308" s="13"/>
      <c r="AJT308" s="13"/>
      <c r="AJU308" s="13"/>
      <c r="AJV308" s="13"/>
      <c r="AJW308" s="13"/>
      <c r="AJX308" s="13"/>
      <c r="AJY308" s="13"/>
      <c r="AJZ308" s="13"/>
      <c r="AKA308" s="13"/>
      <c r="AKB308" s="13"/>
      <c r="AKC308" s="13"/>
      <c r="AKD308" s="13"/>
      <c r="AKE308" s="13"/>
      <c r="AKF308" s="13"/>
      <c r="AKG308" s="13"/>
      <c r="AKH308" s="13"/>
      <c r="AKI308" s="13"/>
      <c r="AKJ308" s="13"/>
      <c r="AKK308" s="13"/>
      <c r="AKL308" s="13"/>
      <c r="AKM308" s="13"/>
      <c r="AKN308" s="13"/>
      <c r="AKO308" s="13"/>
      <c r="AKP308" s="13"/>
      <c r="AKQ308" s="13"/>
      <c r="AKR308" s="13"/>
      <c r="AKS308" s="13"/>
      <c r="AKT308" s="13"/>
      <c r="AKU308" s="13"/>
      <c r="AKV308" s="13"/>
      <c r="AKW308" s="13"/>
      <c r="AKX308" s="13"/>
      <c r="AKY308" s="13"/>
      <c r="AKZ308" s="13"/>
      <c r="ALA308" s="13"/>
      <c r="ALB308" s="13"/>
      <c r="ALC308" s="13"/>
      <c r="ALD308" s="13"/>
      <c r="ALE308" s="13"/>
      <c r="ALF308" s="13"/>
      <c r="ALG308" s="13"/>
      <c r="ALH308" s="13"/>
      <c r="ALI308" s="13"/>
      <c r="ALJ308" s="13"/>
      <c r="ALK308" s="13"/>
      <c r="ALL308" s="13"/>
      <c r="ALM308" s="13"/>
      <c r="ALN308" s="13"/>
      <c r="ALO308" s="13"/>
      <c r="ALP308" s="13"/>
      <c r="ALQ308" s="13"/>
      <c r="ALR308" s="13"/>
      <c r="ALS308" s="13"/>
      <c r="ALT308" s="13"/>
      <c r="ALU308" s="13"/>
      <c r="ALV308" s="13"/>
      <c r="ALW308" s="13"/>
      <c r="ALX308" s="13"/>
      <c r="ALY308" s="13"/>
      <c r="ALZ308" s="13"/>
      <c r="AMA308" s="13"/>
      <c r="AMB308" s="13"/>
      <c r="AMC308" s="13"/>
      <c r="AMD308" s="13"/>
      <c r="AME308" s="13"/>
      <c r="AMF308" s="13"/>
      <c r="AMG308" s="13"/>
      <c r="AMH308" s="13"/>
      <c r="AMI308" s="13"/>
      <c r="AMJ308" s="13"/>
      <c r="AMK308" s="13"/>
      <c r="AML308" s="13"/>
      <c r="AMM308" s="13"/>
      <c r="AMN308" s="13"/>
      <c r="AMO308" s="13"/>
      <c r="AMP308" s="13"/>
      <c r="AMQ308" s="13"/>
      <c r="AMR308" s="13"/>
      <c r="AMS308" s="13"/>
      <c r="AMT308" s="13"/>
      <c r="AMU308" s="13"/>
      <c r="AMV308" s="13"/>
      <c r="AMW308" s="13"/>
      <c r="AMX308" s="13"/>
      <c r="AMY308" s="13"/>
      <c r="AMZ308" s="13"/>
      <c r="ANA308" s="13"/>
      <c r="ANB308" s="13"/>
      <c r="ANC308" s="13"/>
      <c r="AND308" s="13"/>
      <c r="ANE308" s="13"/>
      <c r="ANF308" s="13"/>
      <c r="ANG308" s="13"/>
      <c r="ANH308" s="13"/>
      <c r="ANI308" s="13"/>
      <c r="ANJ308" s="13"/>
      <c r="ANK308" s="13"/>
      <c r="ANL308" s="13"/>
      <c r="ANM308" s="13"/>
      <c r="ANN308" s="13"/>
      <c r="ANO308" s="13"/>
      <c r="ANP308" s="13"/>
      <c r="ANQ308" s="13"/>
      <c r="ANR308" s="13"/>
      <c r="ANS308" s="13"/>
      <c r="ANT308" s="13"/>
      <c r="ANU308" s="13"/>
      <c r="ANV308" s="13"/>
      <c r="ANW308" s="13"/>
      <c r="ANX308" s="13"/>
      <c r="ANY308" s="13"/>
      <c r="ANZ308" s="13"/>
      <c r="AOA308" s="13"/>
      <c r="AOB308" s="13"/>
      <c r="AOC308" s="13"/>
      <c r="AOD308" s="13"/>
      <c r="AOE308" s="13"/>
      <c r="AOF308" s="13"/>
      <c r="AOG308" s="13"/>
      <c r="AOH308" s="13"/>
      <c r="AOI308" s="13"/>
      <c r="AOJ308" s="13"/>
      <c r="AOK308" s="13"/>
      <c r="AOL308" s="13"/>
      <c r="AOM308" s="13"/>
      <c r="AON308" s="13"/>
      <c r="AOO308" s="13"/>
      <c r="AOP308" s="13"/>
      <c r="AOQ308" s="13"/>
      <c r="AOR308" s="13"/>
      <c r="AOS308" s="13"/>
      <c r="AOT308" s="13"/>
      <c r="AOU308" s="13"/>
      <c r="AOV308" s="13"/>
      <c r="AOW308" s="13"/>
      <c r="AOX308" s="13"/>
      <c r="AOY308" s="13"/>
      <c r="AOZ308" s="13"/>
      <c r="APA308" s="13"/>
      <c r="APB308" s="13"/>
      <c r="APC308" s="13"/>
      <c r="APD308" s="13"/>
      <c r="APE308" s="13"/>
      <c r="APF308" s="13"/>
      <c r="APG308" s="13"/>
      <c r="APH308" s="13"/>
      <c r="API308" s="13"/>
      <c r="APJ308" s="13"/>
      <c r="APK308" s="13"/>
      <c r="APL308" s="13"/>
      <c r="APM308" s="13"/>
      <c r="APN308" s="13"/>
      <c r="APO308" s="13"/>
      <c r="APP308" s="13"/>
      <c r="APQ308" s="13"/>
      <c r="APR308" s="13"/>
      <c r="APS308" s="13"/>
      <c r="APT308" s="13"/>
      <c r="APU308" s="13"/>
      <c r="APV308" s="13"/>
      <c r="APW308" s="13"/>
      <c r="APX308" s="13"/>
      <c r="APY308" s="13"/>
      <c r="APZ308" s="13"/>
      <c r="AQA308" s="13"/>
      <c r="AQB308" s="13"/>
      <c r="AQC308" s="13"/>
      <c r="AQD308" s="13"/>
      <c r="AQE308" s="13"/>
      <c r="AQF308" s="13"/>
      <c r="AQG308" s="13"/>
      <c r="AQH308" s="13"/>
      <c r="AQI308" s="13"/>
      <c r="AQJ308" s="13"/>
      <c r="AQK308" s="13"/>
      <c r="AQL308" s="13"/>
      <c r="AQM308" s="13"/>
      <c r="AQN308" s="13"/>
      <c r="AQO308" s="13"/>
      <c r="AQP308" s="13"/>
      <c r="AQQ308" s="13"/>
      <c r="AQR308" s="13"/>
      <c r="AQS308" s="13"/>
      <c r="AQT308" s="13"/>
      <c r="AQU308" s="13"/>
      <c r="AQV308" s="13"/>
      <c r="AQW308" s="13"/>
      <c r="AQX308" s="13"/>
      <c r="AQY308" s="13"/>
      <c r="AQZ308" s="13"/>
      <c r="ARA308" s="13"/>
      <c r="ARB308" s="13"/>
      <c r="ARC308" s="13"/>
      <c r="ARD308" s="13"/>
      <c r="ARE308" s="13"/>
      <c r="ARF308" s="13"/>
      <c r="ARG308" s="13"/>
      <c r="ARH308" s="13"/>
      <c r="ARI308" s="13"/>
      <c r="ARJ308" s="13"/>
      <c r="ARK308" s="13"/>
      <c r="ARL308" s="13"/>
      <c r="ARM308" s="13"/>
      <c r="ARN308" s="13"/>
      <c r="ARO308" s="13"/>
      <c r="ARP308" s="13"/>
      <c r="ARQ308" s="13"/>
      <c r="ARR308" s="13"/>
      <c r="ARS308" s="13"/>
      <c r="ART308" s="13"/>
      <c r="ARU308" s="13"/>
      <c r="ARV308" s="13"/>
      <c r="ARW308" s="13"/>
      <c r="ARX308" s="13"/>
      <c r="ARY308" s="13"/>
      <c r="ARZ308" s="13"/>
      <c r="ASA308" s="13"/>
      <c r="ASB308" s="13"/>
      <c r="ASC308" s="13"/>
      <c r="ASD308" s="13"/>
      <c r="ASE308" s="13"/>
      <c r="ASF308" s="13"/>
      <c r="ASG308" s="13"/>
      <c r="ASH308" s="13"/>
      <c r="ASI308" s="13"/>
      <c r="ASJ308" s="13"/>
      <c r="ASK308" s="13"/>
      <c r="ASL308" s="13"/>
      <c r="ASM308" s="13"/>
      <c r="ASN308" s="13"/>
      <c r="ASO308" s="13"/>
      <c r="ASP308" s="13"/>
      <c r="ASQ308" s="13"/>
      <c r="ASR308" s="13"/>
      <c r="ASS308" s="13"/>
      <c r="AST308" s="13"/>
      <c r="ASU308" s="13"/>
      <c r="ASV308" s="13"/>
      <c r="ASW308" s="13"/>
      <c r="ASX308" s="13"/>
      <c r="ASY308" s="13"/>
      <c r="ASZ308" s="13"/>
      <c r="ATA308" s="13"/>
      <c r="ATB308" s="13"/>
      <c r="ATC308" s="13"/>
      <c r="ATD308" s="13"/>
      <c r="ATE308" s="13"/>
      <c r="ATF308" s="13"/>
      <c r="ATG308" s="13"/>
      <c r="ATH308" s="13"/>
      <c r="ATI308" s="13"/>
      <c r="ATJ308" s="13"/>
      <c r="ATK308" s="13"/>
      <c r="ATL308" s="13"/>
      <c r="ATM308" s="13"/>
      <c r="ATN308" s="13"/>
      <c r="ATO308" s="13"/>
      <c r="ATP308" s="13"/>
      <c r="ATQ308" s="13"/>
      <c r="ATR308" s="13"/>
      <c r="ATS308" s="13"/>
      <c r="ATT308" s="13"/>
      <c r="ATU308" s="13"/>
      <c r="ATV308" s="13"/>
      <c r="ATW308" s="13"/>
      <c r="ATX308" s="13"/>
      <c r="ATY308" s="13"/>
      <c r="ATZ308" s="13"/>
      <c r="AUA308" s="13"/>
      <c r="AUB308" s="13"/>
      <c r="AUC308" s="13"/>
      <c r="AUD308" s="13"/>
      <c r="AUE308" s="13"/>
      <c r="AUF308" s="13"/>
      <c r="AUG308" s="13"/>
      <c r="AUH308" s="13"/>
      <c r="AUI308" s="13"/>
      <c r="AUJ308" s="13"/>
      <c r="AUK308" s="13"/>
      <c r="AUL308" s="13"/>
      <c r="AUM308" s="13"/>
      <c r="AUN308" s="13"/>
      <c r="AUO308" s="13"/>
      <c r="AUP308" s="13"/>
      <c r="AUQ308" s="13"/>
      <c r="AUR308" s="13"/>
      <c r="AUS308" s="13"/>
      <c r="AUT308" s="13"/>
      <c r="AUU308" s="13"/>
      <c r="AUV308" s="13"/>
      <c r="AUW308" s="13"/>
      <c r="AUX308" s="13"/>
      <c r="AUY308" s="13"/>
      <c r="AUZ308" s="13"/>
      <c r="AVA308" s="13"/>
      <c r="AVB308" s="13"/>
      <c r="AVC308" s="13"/>
      <c r="AVD308" s="13"/>
      <c r="AVE308" s="13"/>
      <c r="AVF308" s="13"/>
      <c r="AVG308" s="13"/>
      <c r="AVH308" s="13"/>
      <c r="AVI308" s="13"/>
      <c r="AVJ308" s="13"/>
      <c r="AVK308" s="13"/>
      <c r="AVL308" s="13"/>
      <c r="AVM308" s="13"/>
      <c r="AVN308" s="13"/>
      <c r="AVO308" s="13"/>
      <c r="AVP308" s="13"/>
      <c r="AVQ308" s="13"/>
      <c r="AVR308" s="13"/>
      <c r="AVS308" s="13"/>
      <c r="AVT308" s="13"/>
      <c r="AVU308" s="13"/>
      <c r="AVV308" s="13"/>
      <c r="AVW308" s="13"/>
      <c r="AVX308" s="13"/>
      <c r="AVY308" s="13"/>
      <c r="AVZ308" s="13"/>
      <c r="AWA308" s="13"/>
      <c r="AWB308" s="13"/>
      <c r="AWC308" s="13"/>
      <c r="AWD308" s="13"/>
      <c r="AWE308" s="13"/>
      <c r="AWF308" s="13"/>
      <c r="AWG308" s="13"/>
      <c r="AWH308" s="13"/>
      <c r="AWI308" s="13"/>
      <c r="AWJ308" s="13"/>
      <c r="AWK308" s="13"/>
      <c r="AWL308" s="13"/>
      <c r="AWM308" s="13"/>
      <c r="AWN308" s="13"/>
      <c r="AWO308" s="13"/>
      <c r="AWP308" s="13"/>
      <c r="AWQ308" s="13"/>
      <c r="AWR308" s="13"/>
      <c r="AWS308" s="13"/>
      <c r="AWT308" s="13"/>
      <c r="AWU308" s="13"/>
      <c r="AWV308" s="13"/>
      <c r="AWW308" s="13"/>
      <c r="AWX308" s="13"/>
      <c r="AWY308" s="13"/>
      <c r="AWZ308" s="13"/>
      <c r="AXA308" s="13"/>
      <c r="AXB308" s="13"/>
      <c r="AXC308" s="13"/>
      <c r="AXD308" s="13"/>
      <c r="AXE308" s="13"/>
      <c r="AXF308" s="13"/>
      <c r="AXG308" s="13"/>
      <c r="AXH308" s="13"/>
      <c r="AXI308" s="13"/>
      <c r="AXJ308" s="13"/>
      <c r="AXK308" s="13"/>
      <c r="AXL308" s="13"/>
      <c r="AXM308" s="13"/>
      <c r="AXN308" s="13"/>
      <c r="AXO308" s="13"/>
      <c r="AXP308" s="13"/>
      <c r="AXQ308" s="13"/>
      <c r="AXR308" s="13"/>
      <c r="AXS308" s="13"/>
      <c r="AXT308" s="13"/>
      <c r="AXU308" s="13"/>
      <c r="AXV308" s="13"/>
      <c r="AXW308" s="13"/>
      <c r="AXX308" s="13"/>
      <c r="AXY308" s="13"/>
      <c r="AXZ308" s="13"/>
      <c r="AYA308" s="13"/>
      <c r="AYB308" s="13"/>
      <c r="AYC308" s="13"/>
      <c r="AYD308" s="13"/>
      <c r="AYE308" s="13"/>
      <c r="AYF308" s="13"/>
      <c r="AYG308" s="13"/>
      <c r="AYH308" s="13"/>
      <c r="AYI308" s="13"/>
      <c r="AYJ308" s="13"/>
      <c r="AYK308" s="13"/>
      <c r="AYL308" s="13"/>
      <c r="AYM308" s="13"/>
      <c r="AYN308" s="13"/>
      <c r="AYO308" s="13"/>
      <c r="AYP308" s="13"/>
      <c r="AYQ308" s="13"/>
      <c r="AYR308" s="13"/>
      <c r="AYS308" s="13"/>
      <c r="AYT308" s="13"/>
      <c r="AYU308" s="13"/>
      <c r="AYV308" s="13"/>
      <c r="AYW308" s="13"/>
      <c r="AYX308" s="13"/>
      <c r="AYY308" s="13"/>
      <c r="AYZ308" s="13"/>
      <c r="AZA308" s="13"/>
      <c r="AZB308" s="13"/>
      <c r="AZC308" s="13"/>
      <c r="AZD308" s="13"/>
      <c r="AZE308" s="13"/>
      <c r="AZF308" s="13"/>
      <c r="AZG308" s="13"/>
      <c r="AZH308" s="13"/>
      <c r="AZI308" s="13"/>
      <c r="AZJ308" s="13"/>
      <c r="AZK308" s="13"/>
      <c r="AZL308" s="13"/>
      <c r="AZM308" s="13"/>
      <c r="AZN308" s="13"/>
      <c r="AZO308" s="13"/>
      <c r="AZP308" s="13"/>
      <c r="AZQ308" s="13"/>
      <c r="AZR308" s="13"/>
      <c r="AZS308" s="13"/>
      <c r="AZT308" s="13"/>
      <c r="AZU308" s="13"/>
      <c r="AZV308" s="13"/>
      <c r="AZW308" s="13"/>
      <c r="AZX308" s="13"/>
      <c r="AZY308" s="13"/>
      <c r="AZZ308" s="13"/>
      <c r="BAA308" s="13"/>
      <c r="BAB308" s="13"/>
      <c r="BAC308" s="13"/>
      <c r="BAD308" s="13"/>
      <c r="BAE308" s="13"/>
      <c r="BAF308" s="13"/>
      <c r="BAG308" s="13"/>
      <c r="BAH308" s="13"/>
      <c r="BAI308" s="13"/>
      <c r="BAJ308" s="13"/>
      <c r="BAK308" s="13"/>
      <c r="BAL308" s="13"/>
      <c r="BAM308" s="13"/>
      <c r="BAN308" s="13"/>
      <c r="BAO308" s="13"/>
      <c r="BAP308" s="13"/>
      <c r="BAQ308" s="13"/>
      <c r="BAR308" s="13"/>
      <c r="BAS308" s="13"/>
      <c r="BAT308" s="13"/>
      <c r="BAU308" s="13"/>
      <c r="BAV308" s="13"/>
      <c r="BAW308" s="13"/>
      <c r="BAX308" s="13"/>
      <c r="BAY308" s="13"/>
      <c r="BAZ308" s="13"/>
      <c r="BBA308" s="13"/>
      <c r="BBB308" s="13"/>
      <c r="BBC308" s="13"/>
      <c r="BBD308" s="13"/>
      <c r="BBE308" s="13"/>
      <c r="BBF308" s="13"/>
      <c r="BBG308" s="13"/>
      <c r="BBH308" s="13"/>
      <c r="BBI308" s="13"/>
      <c r="BBJ308" s="13"/>
      <c r="BBK308" s="13"/>
      <c r="BBL308" s="13"/>
      <c r="BBM308" s="13"/>
      <c r="BBN308" s="13"/>
      <c r="BBO308" s="13"/>
      <c r="BBP308" s="13"/>
      <c r="BBQ308" s="13"/>
      <c r="BBR308" s="13"/>
      <c r="BBS308" s="13"/>
      <c r="BBT308" s="13"/>
      <c r="BBU308" s="13"/>
      <c r="BBV308" s="13"/>
      <c r="BBW308" s="13"/>
      <c r="BBX308" s="13"/>
      <c r="BBY308" s="13"/>
      <c r="BBZ308" s="13"/>
      <c r="BCA308" s="13"/>
      <c r="BCB308" s="13"/>
      <c r="BCC308" s="13"/>
      <c r="BCD308" s="13"/>
      <c r="BCE308" s="13"/>
      <c r="BCF308" s="13"/>
      <c r="BCG308" s="13"/>
      <c r="BCH308" s="13"/>
      <c r="BCI308" s="13"/>
      <c r="BCJ308" s="13"/>
      <c r="BCK308" s="13"/>
      <c r="BCL308" s="13"/>
      <c r="BCM308" s="13"/>
      <c r="BCN308" s="13"/>
      <c r="BCO308" s="13"/>
      <c r="BCP308" s="13"/>
      <c r="BCQ308" s="13"/>
      <c r="BCR308" s="13"/>
      <c r="BCS308" s="13"/>
      <c r="BCT308" s="13"/>
      <c r="BCU308" s="13"/>
      <c r="BCV308" s="13"/>
      <c r="BCW308" s="13"/>
      <c r="BCX308" s="13"/>
      <c r="BCY308" s="13"/>
      <c r="BCZ308" s="13"/>
      <c r="BDA308" s="13"/>
      <c r="BDB308" s="13"/>
      <c r="BDC308" s="13"/>
      <c r="BDD308" s="13"/>
      <c r="BDE308" s="13"/>
      <c r="BDF308" s="13"/>
      <c r="BDG308" s="13"/>
      <c r="BDH308" s="13"/>
      <c r="BDI308" s="13"/>
      <c r="BDJ308" s="13"/>
      <c r="BDK308" s="13"/>
      <c r="BDL308" s="13"/>
      <c r="BDM308" s="13"/>
      <c r="BDN308" s="13"/>
      <c r="BDO308" s="13"/>
      <c r="BDP308" s="13"/>
      <c r="BDQ308" s="13"/>
      <c r="BDR308" s="13"/>
      <c r="BDS308" s="13"/>
      <c r="BDT308" s="13"/>
      <c r="BDU308" s="13"/>
      <c r="BDV308" s="13"/>
      <c r="BDW308" s="13"/>
      <c r="BDX308" s="13"/>
      <c r="BDY308" s="13"/>
      <c r="BDZ308" s="13"/>
      <c r="BEA308" s="13"/>
      <c r="BEB308" s="13"/>
      <c r="BEC308" s="13"/>
      <c r="BED308" s="13"/>
      <c r="BEE308" s="13"/>
      <c r="BEF308" s="13"/>
      <c r="BEG308" s="13"/>
      <c r="BEH308" s="13"/>
      <c r="BEI308" s="13"/>
      <c r="BEJ308" s="13"/>
      <c r="BEK308" s="13"/>
      <c r="BEL308" s="13"/>
      <c r="BEM308" s="13"/>
      <c r="BEN308" s="13"/>
      <c r="BEO308" s="13"/>
      <c r="BEP308" s="13"/>
      <c r="BEQ308" s="13"/>
      <c r="BER308" s="13"/>
      <c r="BES308" s="13"/>
      <c r="BET308" s="13"/>
      <c r="BEU308" s="13"/>
      <c r="BEV308" s="13"/>
      <c r="BEW308" s="13"/>
      <c r="BEX308" s="13"/>
      <c r="BEY308" s="13"/>
      <c r="BEZ308" s="13"/>
      <c r="BFA308" s="13"/>
      <c r="BFB308" s="13"/>
      <c r="BFC308" s="13"/>
      <c r="BFD308" s="13"/>
      <c r="BFE308" s="13"/>
      <c r="BFF308" s="13"/>
      <c r="BFG308" s="13"/>
      <c r="BFH308" s="13"/>
      <c r="BFI308" s="13"/>
      <c r="BFJ308" s="13"/>
      <c r="BFK308" s="13"/>
      <c r="BFL308" s="13"/>
      <c r="BFM308" s="13"/>
      <c r="BFN308" s="13"/>
      <c r="BFO308" s="13"/>
      <c r="BFP308" s="13"/>
      <c r="BFQ308" s="13"/>
      <c r="BFR308" s="13"/>
      <c r="BFS308" s="13"/>
      <c r="BFT308" s="13"/>
      <c r="BFU308" s="13"/>
      <c r="BFV308" s="13"/>
      <c r="BFW308" s="13"/>
      <c r="BFX308" s="13"/>
      <c r="BFY308" s="13"/>
      <c r="BFZ308" s="13"/>
      <c r="BGA308" s="13"/>
      <c r="BGB308" s="13"/>
      <c r="BGC308" s="13"/>
      <c r="BGD308" s="13"/>
      <c r="BGE308" s="13"/>
      <c r="BGF308" s="13"/>
      <c r="BGG308" s="13"/>
      <c r="BGH308" s="13"/>
      <c r="BGI308" s="13"/>
      <c r="BGJ308" s="13"/>
      <c r="BGK308" s="13"/>
      <c r="BGL308" s="13"/>
      <c r="BGM308" s="13"/>
      <c r="BGN308" s="13"/>
      <c r="BGO308" s="13"/>
      <c r="BGP308" s="13"/>
      <c r="BGQ308" s="13"/>
      <c r="BGR308" s="13"/>
      <c r="BGS308" s="13"/>
      <c r="BGT308" s="13"/>
      <c r="BGU308" s="13"/>
      <c r="BGV308" s="13"/>
      <c r="BGW308" s="13"/>
      <c r="BGX308" s="13"/>
      <c r="BGY308" s="13"/>
      <c r="BGZ308" s="13"/>
      <c r="BHA308" s="13"/>
      <c r="BHB308" s="13"/>
      <c r="BHC308" s="13"/>
      <c r="BHD308" s="13"/>
      <c r="BHE308" s="13"/>
      <c r="BHF308" s="13"/>
      <c r="BHG308" s="13"/>
      <c r="BHH308" s="13"/>
      <c r="BHI308" s="13"/>
      <c r="BHJ308" s="13"/>
      <c r="BHK308" s="13"/>
      <c r="BHL308" s="13"/>
      <c r="BHM308" s="13"/>
      <c r="BHN308" s="13"/>
      <c r="BHO308" s="13"/>
      <c r="BHP308" s="13"/>
      <c r="BHQ308" s="13"/>
      <c r="BHR308" s="13"/>
      <c r="BHS308" s="13"/>
      <c r="BHT308" s="13"/>
      <c r="BHU308" s="13"/>
      <c r="BHV308" s="13"/>
      <c r="BHW308" s="13"/>
      <c r="BHX308" s="13"/>
      <c r="BHY308" s="13"/>
      <c r="BHZ308" s="13"/>
      <c r="BIA308" s="13"/>
      <c r="BIB308" s="13"/>
      <c r="BIC308" s="13"/>
      <c r="BID308" s="13"/>
      <c r="BIE308" s="13"/>
      <c r="BIF308" s="13"/>
      <c r="BIG308" s="13"/>
      <c r="BIH308" s="13"/>
      <c r="BII308" s="13"/>
      <c r="BIJ308" s="13"/>
      <c r="BIK308" s="13"/>
      <c r="BIL308" s="13"/>
      <c r="BIM308" s="13"/>
      <c r="BIN308" s="13"/>
      <c r="BIO308" s="13"/>
      <c r="BIP308" s="13"/>
      <c r="BIQ308" s="13"/>
      <c r="BIR308" s="13"/>
      <c r="BIS308" s="13"/>
      <c r="BIT308" s="13"/>
      <c r="BIU308" s="13"/>
      <c r="BIV308" s="13"/>
      <c r="BIW308" s="13"/>
      <c r="BIX308" s="13"/>
      <c r="BIY308" s="13"/>
      <c r="BIZ308" s="13"/>
      <c r="BJA308" s="13"/>
      <c r="BJB308" s="13"/>
      <c r="BJC308" s="13"/>
      <c r="BJD308" s="13"/>
      <c r="BJE308" s="13"/>
      <c r="BJF308" s="13"/>
      <c r="BJG308" s="13"/>
      <c r="BJH308" s="13"/>
      <c r="BJI308" s="13"/>
      <c r="BJJ308" s="13"/>
      <c r="BJK308" s="13"/>
      <c r="BJL308" s="13"/>
      <c r="BJM308" s="13"/>
      <c r="BJN308" s="13"/>
      <c r="BJO308" s="13"/>
      <c r="BJP308" s="13"/>
      <c r="BJQ308" s="13"/>
      <c r="BJR308" s="13"/>
      <c r="BJS308" s="13"/>
      <c r="BJT308" s="13"/>
      <c r="BJU308" s="13"/>
      <c r="BJV308" s="13"/>
      <c r="BJW308" s="13"/>
      <c r="BJX308" s="13"/>
      <c r="BJY308" s="13"/>
      <c r="BJZ308" s="13"/>
      <c r="BKA308" s="13"/>
      <c r="BKB308" s="13"/>
      <c r="BKC308" s="13"/>
      <c r="BKD308" s="13"/>
      <c r="BKE308" s="13"/>
      <c r="BKF308" s="13"/>
      <c r="BKG308" s="13"/>
      <c r="BKH308" s="13"/>
      <c r="BKI308" s="13"/>
      <c r="BKJ308" s="13"/>
      <c r="BKK308" s="13"/>
      <c r="BKL308" s="13"/>
      <c r="BKM308" s="13"/>
      <c r="BKN308" s="13"/>
      <c r="BKO308" s="13"/>
      <c r="BKP308" s="13"/>
      <c r="BKQ308" s="13"/>
      <c r="BKR308" s="13"/>
      <c r="BKS308" s="13"/>
      <c r="BKT308" s="13"/>
      <c r="BKU308" s="13"/>
      <c r="BKV308" s="13"/>
      <c r="BKW308" s="13"/>
      <c r="BKX308" s="13"/>
      <c r="BKY308" s="13"/>
      <c r="BKZ308" s="13"/>
      <c r="BLA308" s="13"/>
      <c r="BLB308" s="13"/>
      <c r="BLC308" s="13"/>
      <c r="BLD308" s="13"/>
      <c r="BLE308" s="13"/>
      <c r="BLF308" s="13"/>
      <c r="BLG308" s="13"/>
      <c r="BLH308" s="13"/>
      <c r="BLI308" s="13"/>
      <c r="BLJ308" s="13"/>
      <c r="BLK308" s="13"/>
      <c r="BLL308" s="13"/>
      <c r="BLM308" s="13"/>
      <c r="BLN308" s="13"/>
      <c r="BLO308" s="13"/>
      <c r="BLP308" s="13"/>
      <c r="BLQ308" s="13"/>
      <c r="BLR308" s="13"/>
      <c r="BLS308" s="13"/>
      <c r="BLT308" s="13"/>
      <c r="BLU308" s="13"/>
      <c r="BLV308" s="13"/>
      <c r="BLW308" s="13"/>
      <c r="BLX308" s="13"/>
      <c r="BLY308" s="13"/>
      <c r="BLZ308" s="13"/>
      <c r="BMA308" s="13"/>
      <c r="BMB308" s="13"/>
      <c r="BMC308" s="13"/>
      <c r="BMD308" s="13"/>
      <c r="BME308" s="13"/>
      <c r="BMF308" s="13"/>
      <c r="BMG308" s="13"/>
      <c r="BMH308" s="13"/>
      <c r="BMI308" s="13"/>
      <c r="BMJ308" s="13"/>
      <c r="BMK308" s="13"/>
      <c r="BML308" s="13"/>
      <c r="BMM308" s="13"/>
      <c r="BMN308" s="13"/>
      <c r="BMO308" s="13"/>
      <c r="BMP308" s="13"/>
      <c r="BMQ308" s="13"/>
      <c r="BMR308" s="13"/>
      <c r="BMS308" s="13"/>
      <c r="BMT308" s="13"/>
      <c r="BMU308" s="13"/>
      <c r="BMV308" s="13"/>
      <c r="BMW308" s="13"/>
      <c r="BMX308" s="13"/>
      <c r="BMY308" s="13"/>
      <c r="BMZ308" s="13"/>
      <c r="BNA308" s="13"/>
      <c r="BNB308" s="13"/>
      <c r="BNC308" s="13"/>
      <c r="BND308" s="13"/>
      <c r="BNE308" s="13"/>
      <c r="BNF308" s="13"/>
      <c r="BNG308" s="13"/>
      <c r="BNH308" s="13"/>
      <c r="BNI308" s="13"/>
      <c r="BNJ308" s="13"/>
      <c r="BNK308" s="13"/>
      <c r="BNL308" s="13"/>
      <c r="BNM308" s="13"/>
      <c r="BNN308" s="13"/>
      <c r="BNO308" s="13"/>
      <c r="BNP308" s="13"/>
      <c r="BNQ308" s="13"/>
      <c r="BNR308" s="13"/>
      <c r="BNS308" s="13"/>
      <c r="BNT308" s="13"/>
      <c r="BNU308" s="13"/>
      <c r="BNV308" s="13"/>
      <c r="BNW308" s="13"/>
      <c r="BNX308" s="13"/>
      <c r="BNY308" s="13"/>
      <c r="BNZ308" s="13"/>
      <c r="BOA308" s="13"/>
      <c r="BOB308" s="13"/>
      <c r="BOC308" s="13"/>
      <c r="BOD308" s="13"/>
      <c r="BOE308" s="13"/>
      <c r="BOF308" s="13"/>
      <c r="BOG308" s="13"/>
      <c r="BOH308" s="13"/>
      <c r="BOI308" s="13"/>
      <c r="BOJ308" s="13"/>
      <c r="BOK308" s="13"/>
      <c r="BOL308" s="13"/>
      <c r="BOM308" s="13"/>
      <c r="BON308" s="13"/>
      <c r="BOO308" s="13"/>
      <c r="BOP308" s="13"/>
      <c r="BOQ308" s="13"/>
      <c r="BOR308" s="13"/>
      <c r="BOS308" s="13"/>
      <c r="BOT308" s="13"/>
      <c r="BOU308" s="13"/>
      <c r="BOV308" s="13"/>
      <c r="BOW308" s="13"/>
      <c r="BOX308" s="13"/>
      <c r="BOY308" s="13"/>
      <c r="BOZ308" s="13"/>
      <c r="BPA308" s="13"/>
      <c r="BPB308" s="13"/>
      <c r="BPC308" s="13"/>
      <c r="BPD308" s="13"/>
      <c r="BPE308" s="13"/>
      <c r="BPF308" s="13"/>
      <c r="BPG308" s="13"/>
      <c r="BPH308" s="13"/>
      <c r="BPI308" s="13"/>
      <c r="BPJ308" s="13"/>
      <c r="BPK308" s="13"/>
      <c r="BPL308" s="13"/>
      <c r="BPM308" s="13"/>
      <c r="BPN308" s="13"/>
      <c r="BPO308" s="13"/>
      <c r="BPP308" s="13"/>
      <c r="BPQ308" s="13"/>
      <c r="BPR308" s="13"/>
      <c r="BPS308" s="13"/>
      <c r="BPT308" s="13"/>
      <c r="BPU308" s="13"/>
      <c r="BPV308" s="13"/>
      <c r="BPW308" s="13"/>
      <c r="BPX308" s="13"/>
      <c r="BPY308" s="13"/>
      <c r="BPZ308" s="13"/>
      <c r="BQA308" s="13"/>
      <c r="BQB308" s="13"/>
      <c r="BQC308" s="13"/>
      <c r="BQD308" s="13"/>
      <c r="BQE308" s="13"/>
      <c r="BQF308" s="13"/>
      <c r="BQG308" s="13"/>
      <c r="BQH308" s="13"/>
      <c r="BQI308" s="13"/>
      <c r="BQJ308" s="13"/>
      <c r="BQK308" s="13"/>
      <c r="BQL308" s="13"/>
      <c r="BQM308" s="13"/>
      <c r="BQN308" s="13"/>
      <c r="BQO308" s="13"/>
      <c r="BQP308" s="13"/>
      <c r="BQQ308" s="13"/>
      <c r="BQR308" s="13"/>
      <c r="BQS308" s="13"/>
      <c r="BQT308" s="13"/>
      <c r="BQU308" s="13"/>
      <c r="BQV308" s="13"/>
      <c r="BQW308" s="13"/>
      <c r="BQX308" s="13"/>
      <c r="BQY308" s="13"/>
      <c r="BQZ308" s="13"/>
      <c r="BRA308" s="13"/>
      <c r="BRB308" s="13"/>
      <c r="BRC308" s="13"/>
      <c r="BRD308" s="13"/>
      <c r="BRE308" s="13"/>
      <c r="BRF308" s="13"/>
      <c r="BRG308" s="13"/>
      <c r="BRH308" s="13"/>
      <c r="BRI308" s="13"/>
      <c r="BRJ308" s="13"/>
      <c r="BRK308" s="13"/>
      <c r="BRL308" s="13"/>
      <c r="BRM308" s="13"/>
      <c r="BRN308" s="13"/>
      <c r="BRO308" s="13"/>
      <c r="BRP308" s="13"/>
      <c r="BRQ308" s="13"/>
      <c r="BRR308" s="13"/>
      <c r="BRS308" s="13"/>
      <c r="BRT308" s="13"/>
      <c r="BRU308" s="13"/>
      <c r="BRV308" s="13"/>
      <c r="BRW308" s="13"/>
      <c r="BRX308" s="13"/>
      <c r="BRY308" s="13"/>
      <c r="BRZ308" s="13"/>
      <c r="BSA308" s="13"/>
      <c r="BSB308" s="13"/>
      <c r="BSC308" s="13"/>
      <c r="BSD308" s="13"/>
      <c r="BSE308" s="13"/>
      <c r="BSF308" s="13"/>
      <c r="BSG308" s="13"/>
      <c r="BSH308" s="13"/>
      <c r="BSI308" s="13"/>
      <c r="BSJ308" s="13"/>
      <c r="BSK308" s="13"/>
      <c r="BSL308" s="13"/>
      <c r="BSM308" s="13"/>
      <c r="BSN308" s="13"/>
      <c r="BSO308" s="13"/>
      <c r="BSP308" s="13"/>
      <c r="BSQ308" s="13"/>
      <c r="BSR308" s="13"/>
      <c r="BSS308" s="13"/>
      <c r="BST308" s="13"/>
      <c r="BSU308" s="13"/>
      <c r="BSV308" s="13"/>
      <c r="BSW308" s="13"/>
      <c r="BSX308" s="13"/>
      <c r="BSY308" s="13"/>
      <c r="BSZ308" s="13"/>
      <c r="BTA308" s="13"/>
      <c r="BTB308" s="13"/>
      <c r="BTC308" s="13"/>
      <c r="BTD308" s="13"/>
      <c r="BTE308" s="13"/>
      <c r="BTF308" s="13"/>
      <c r="BTG308" s="13"/>
      <c r="BTH308" s="13"/>
      <c r="BTI308" s="13"/>
      <c r="BTJ308" s="13"/>
      <c r="BTK308" s="13"/>
      <c r="BTL308" s="13"/>
      <c r="BTM308" s="13"/>
      <c r="BTN308" s="13"/>
      <c r="BTO308" s="13"/>
      <c r="BTP308" s="13"/>
      <c r="BTQ308" s="13"/>
      <c r="BTR308" s="13"/>
      <c r="BTS308" s="13"/>
      <c r="BTT308" s="13"/>
      <c r="BTU308" s="13"/>
      <c r="BTV308" s="13"/>
      <c r="BTW308" s="13"/>
      <c r="BTX308" s="13"/>
      <c r="BTY308" s="13"/>
      <c r="BTZ308" s="13"/>
      <c r="BUA308" s="13"/>
      <c r="BUB308" s="13"/>
      <c r="BUC308" s="13"/>
      <c r="BUD308" s="13"/>
      <c r="BUE308" s="13"/>
      <c r="BUF308" s="13"/>
      <c r="BUG308" s="13"/>
      <c r="BUH308" s="13"/>
      <c r="BUI308" s="13"/>
      <c r="BUJ308" s="13"/>
      <c r="BUK308" s="13"/>
      <c r="BUL308" s="13"/>
      <c r="BUM308" s="13"/>
      <c r="BUN308" s="13"/>
      <c r="BUO308" s="13"/>
      <c r="BUP308" s="13"/>
      <c r="BUQ308" s="13"/>
      <c r="BUR308" s="13"/>
      <c r="BUS308" s="13"/>
      <c r="BUT308" s="13"/>
      <c r="BUU308" s="13"/>
      <c r="BUV308" s="13"/>
      <c r="BUW308" s="13"/>
      <c r="BUX308" s="13"/>
      <c r="BUY308" s="13"/>
      <c r="BUZ308" s="13"/>
      <c r="BVA308" s="13"/>
      <c r="BVB308" s="13"/>
      <c r="BVC308" s="13"/>
      <c r="BVD308" s="13"/>
      <c r="BVE308" s="13"/>
      <c r="BVF308" s="13"/>
      <c r="BVG308" s="13"/>
      <c r="BVH308" s="13"/>
      <c r="BVI308" s="13"/>
      <c r="BVJ308" s="13"/>
      <c r="BVK308" s="13"/>
      <c r="BVL308" s="13"/>
      <c r="BVM308" s="13"/>
      <c r="BVN308" s="13"/>
      <c r="BVO308" s="13"/>
      <c r="BVP308" s="13"/>
      <c r="BVQ308" s="13"/>
      <c r="BVR308" s="13"/>
      <c r="BVS308" s="13"/>
      <c r="BVT308" s="13"/>
      <c r="BVU308" s="13"/>
      <c r="BVV308" s="13"/>
      <c r="BVW308" s="13"/>
      <c r="BVX308" s="13"/>
      <c r="BVY308" s="13"/>
      <c r="BVZ308" s="13"/>
      <c r="BWA308" s="13"/>
      <c r="BWB308" s="13"/>
      <c r="BWC308" s="13"/>
      <c r="BWD308" s="13"/>
      <c r="BWE308" s="13"/>
      <c r="BWF308" s="13"/>
      <c r="BWG308" s="13"/>
      <c r="BWH308" s="13"/>
      <c r="BWI308" s="13"/>
      <c r="BWJ308" s="13"/>
      <c r="BWK308" s="13"/>
      <c r="BWL308" s="13"/>
      <c r="BWM308" s="13"/>
      <c r="BWN308" s="13"/>
      <c r="BWO308" s="13"/>
      <c r="BWP308" s="13"/>
      <c r="BWQ308" s="13"/>
      <c r="BWR308" s="13"/>
      <c r="BWS308" s="13"/>
      <c r="BWT308" s="13"/>
      <c r="BWU308" s="13"/>
      <c r="BWV308" s="13"/>
      <c r="BWW308" s="13"/>
      <c r="BWX308" s="13"/>
      <c r="BWY308" s="13"/>
      <c r="BWZ308" s="13"/>
      <c r="BXA308" s="13"/>
      <c r="BXB308" s="13"/>
      <c r="BXC308" s="13"/>
      <c r="BXD308" s="13"/>
      <c r="BXE308" s="13"/>
      <c r="BXF308" s="13"/>
      <c r="BXG308" s="13"/>
      <c r="BXH308" s="13"/>
      <c r="BXI308" s="13"/>
      <c r="BXJ308" s="13"/>
      <c r="BXK308" s="13"/>
      <c r="BXL308" s="13"/>
      <c r="BXM308" s="13"/>
      <c r="BXN308" s="13"/>
      <c r="BXO308" s="13"/>
      <c r="BXP308" s="13"/>
      <c r="BXQ308" s="13"/>
      <c r="BXR308" s="13"/>
      <c r="BXS308" s="13"/>
      <c r="BXT308" s="13"/>
      <c r="BXU308" s="13"/>
      <c r="BXV308" s="13"/>
      <c r="BXW308" s="13"/>
      <c r="BXX308" s="13"/>
      <c r="BXY308" s="13"/>
      <c r="BXZ308" s="13"/>
      <c r="BYA308" s="13"/>
      <c r="BYB308" s="13"/>
      <c r="BYC308" s="13"/>
      <c r="BYD308" s="13"/>
      <c r="BYE308" s="13"/>
      <c r="BYF308" s="13"/>
      <c r="BYG308" s="13"/>
      <c r="BYH308" s="13"/>
      <c r="BYI308" s="13"/>
      <c r="BYJ308" s="13"/>
      <c r="BYK308" s="13"/>
      <c r="BYL308" s="13"/>
      <c r="BYM308" s="13"/>
      <c r="BYN308" s="13"/>
      <c r="BYO308" s="13"/>
      <c r="BYP308" s="13"/>
      <c r="BYQ308" s="13"/>
      <c r="BYR308" s="13"/>
      <c r="BYS308" s="13"/>
      <c r="BYT308" s="13"/>
      <c r="BYU308" s="13"/>
      <c r="BYV308" s="13"/>
      <c r="BYW308" s="13"/>
      <c r="BYX308" s="13"/>
      <c r="BYY308" s="13"/>
      <c r="BYZ308" s="13"/>
      <c r="BZA308" s="13"/>
      <c r="BZB308" s="13"/>
      <c r="BZC308" s="13"/>
      <c r="BZD308" s="13"/>
      <c r="BZE308" s="13"/>
      <c r="BZF308" s="13"/>
      <c r="BZG308" s="13"/>
      <c r="BZH308" s="13"/>
      <c r="BZI308" s="13"/>
      <c r="BZJ308" s="13"/>
      <c r="BZK308" s="13"/>
      <c r="BZL308" s="13"/>
      <c r="BZM308" s="13"/>
      <c r="BZN308" s="13"/>
      <c r="BZO308" s="13"/>
      <c r="BZP308" s="13"/>
      <c r="BZQ308" s="13"/>
      <c r="BZR308" s="13"/>
      <c r="BZS308" s="13"/>
      <c r="BZT308" s="13"/>
      <c r="BZU308" s="13"/>
      <c r="BZV308" s="13"/>
      <c r="BZW308" s="13"/>
      <c r="BZX308" s="13"/>
      <c r="BZY308" s="13"/>
      <c r="BZZ308" s="13"/>
      <c r="CAA308" s="13"/>
      <c r="CAB308" s="13"/>
      <c r="CAC308" s="13"/>
      <c r="CAD308" s="13"/>
      <c r="CAE308" s="13"/>
      <c r="CAF308" s="13"/>
      <c r="CAG308" s="13"/>
      <c r="CAH308" s="13"/>
      <c r="CAI308" s="13"/>
      <c r="CAJ308" s="13"/>
      <c r="CAK308" s="13"/>
      <c r="CAL308" s="13"/>
      <c r="CAM308" s="13"/>
      <c r="CAN308" s="13"/>
      <c r="CAO308" s="13"/>
      <c r="CAP308" s="13"/>
      <c r="CAQ308" s="13"/>
      <c r="CAR308" s="13"/>
      <c r="CAS308" s="13"/>
      <c r="CAT308" s="13"/>
      <c r="CAU308" s="13"/>
      <c r="CAV308" s="13"/>
      <c r="CAW308" s="13"/>
      <c r="CAX308" s="13"/>
      <c r="CAY308" s="13"/>
      <c r="CAZ308" s="13"/>
      <c r="CBA308" s="13"/>
      <c r="CBB308" s="13"/>
      <c r="CBC308" s="13"/>
      <c r="CBD308" s="13"/>
      <c r="CBE308" s="13"/>
      <c r="CBF308" s="13"/>
      <c r="CBG308" s="13"/>
      <c r="CBH308" s="13"/>
      <c r="CBI308" s="13"/>
      <c r="CBJ308" s="13"/>
      <c r="CBK308" s="13"/>
      <c r="CBL308" s="13"/>
      <c r="CBM308" s="13"/>
      <c r="CBN308" s="13"/>
      <c r="CBO308" s="13"/>
      <c r="CBP308" s="13"/>
      <c r="CBQ308" s="13"/>
      <c r="CBR308" s="13"/>
      <c r="CBS308" s="13"/>
      <c r="CBT308" s="13"/>
      <c r="CBU308" s="13"/>
      <c r="CBV308" s="13"/>
      <c r="CBW308" s="13"/>
      <c r="CBX308" s="13"/>
      <c r="CBY308" s="13"/>
      <c r="CBZ308" s="13"/>
      <c r="CCA308" s="13"/>
      <c r="CCB308" s="13"/>
      <c r="CCC308" s="13"/>
      <c r="CCD308" s="13"/>
      <c r="CCE308" s="13"/>
      <c r="CCF308" s="13"/>
      <c r="CCG308" s="13"/>
      <c r="CCH308" s="13"/>
      <c r="CCI308" s="13"/>
      <c r="CCJ308" s="13"/>
      <c r="CCK308" s="13"/>
      <c r="CCL308" s="13"/>
      <c r="CCM308" s="13"/>
      <c r="CCN308" s="13"/>
      <c r="CCO308" s="13"/>
      <c r="CCP308" s="13"/>
      <c r="CCQ308" s="13"/>
      <c r="CCR308" s="13"/>
      <c r="CCS308" s="13"/>
      <c r="CCT308" s="13"/>
      <c r="CCU308" s="13"/>
      <c r="CCV308" s="13"/>
      <c r="CCW308" s="13"/>
      <c r="CCX308" s="13"/>
      <c r="CCY308" s="13"/>
      <c r="CCZ308" s="13"/>
      <c r="CDA308" s="13"/>
      <c r="CDB308" s="13"/>
      <c r="CDC308" s="13"/>
      <c r="CDD308" s="13"/>
      <c r="CDE308" s="13"/>
      <c r="CDF308" s="13"/>
      <c r="CDG308" s="13"/>
      <c r="CDH308" s="13"/>
      <c r="CDI308" s="13"/>
      <c r="CDJ308" s="13"/>
      <c r="CDK308" s="13"/>
      <c r="CDL308" s="13"/>
      <c r="CDM308" s="13"/>
      <c r="CDN308" s="13"/>
      <c r="CDO308" s="13"/>
      <c r="CDP308" s="13"/>
      <c r="CDQ308" s="13"/>
      <c r="CDR308" s="13"/>
      <c r="CDS308" s="13"/>
      <c r="CDT308" s="13"/>
      <c r="CDU308" s="13"/>
      <c r="CDV308" s="13"/>
      <c r="CDW308" s="13"/>
      <c r="CDX308" s="13"/>
      <c r="CDY308" s="13"/>
      <c r="CDZ308" s="13"/>
      <c r="CEA308" s="13"/>
      <c r="CEB308" s="13"/>
      <c r="CEC308" s="13"/>
      <c r="CED308" s="13"/>
      <c r="CEE308" s="13"/>
      <c r="CEF308" s="13"/>
      <c r="CEG308" s="13"/>
      <c r="CEH308" s="13"/>
      <c r="CEI308" s="13"/>
      <c r="CEJ308" s="13"/>
      <c r="CEK308" s="13"/>
      <c r="CEL308" s="13"/>
      <c r="CEM308" s="13"/>
      <c r="CEN308" s="13"/>
      <c r="CEO308" s="13"/>
      <c r="CEP308" s="13"/>
      <c r="CEQ308" s="13"/>
      <c r="CER308" s="13"/>
      <c r="CES308" s="13"/>
      <c r="CET308" s="13"/>
      <c r="CEU308" s="13"/>
      <c r="CEV308" s="13"/>
      <c r="CEW308" s="13"/>
      <c r="CEX308" s="13"/>
      <c r="CEY308" s="13"/>
      <c r="CEZ308" s="13"/>
      <c r="CFA308" s="13"/>
      <c r="CFB308" s="13"/>
      <c r="CFC308" s="13"/>
      <c r="CFD308" s="13"/>
      <c r="CFE308" s="13"/>
      <c r="CFF308" s="13"/>
      <c r="CFG308" s="13"/>
      <c r="CFH308" s="13"/>
      <c r="CFI308" s="13"/>
      <c r="CFJ308" s="13"/>
      <c r="CFK308" s="13"/>
      <c r="CFL308" s="13"/>
      <c r="CFM308" s="13"/>
      <c r="CFN308" s="13"/>
      <c r="CFO308" s="13"/>
      <c r="CFP308" s="13"/>
      <c r="CFQ308" s="13"/>
      <c r="CFR308" s="13"/>
      <c r="CFS308" s="13"/>
      <c r="CFT308" s="13"/>
      <c r="CFU308" s="13"/>
      <c r="CFV308" s="13"/>
      <c r="CFW308" s="13"/>
      <c r="CFX308" s="13"/>
      <c r="CFY308" s="13"/>
      <c r="CFZ308" s="13"/>
      <c r="CGA308" s="13"/>
      <c r="CGB308" s="13"/>
      <c r="CGC308" s="13"/>
      <c r="CGD308" s="13"/>
      <c r="CGE308" s="13"/>
      <c r="CGF308" s="13"/>
      <c r="CGG308" s="13"/>
      <c r="CGH308" s="13"/>
      <c r="CGI308" s="13"/>
      <c r="CGJ308" s="13"/>
      <c r="CGK308" s="13"/>
      <c r="CGL308" s="13"/>
      <c r="CGM308" s="13"/>
      <c r="CGN308" s="13"/>
      <c r="CGO308" s="13"/>
      <c r="CGP308" s="13"/>
      <c r="CGQ308" s="13"/>
      <c r="CGR308" s="13"/>
      <c r="CGS308" s="13"/>
      <c r="CGT308" s="13"/>
      <c r="CGU308" s="13"/>
      <c r="CGV308" s="13"/>
      <c r="CGW308" s="13"/>
      <c r="CGX308" s="13"/>
      <c r="CGY308" s="13"/>
      <c r="CGZ308" s="13"/>
      <c r="CHA308" s="13"/>
      <c r="CHB308" s="13"/>
      <c r="CHC308" s="13"/>
      <c r="CHD308" s="13"/>
      <c r="CHE308" s="13"/>
      <c r="CHF308" s="13"/>
      <c r="CHG308" s="13"/>
      <c r="CHH308" s="13"/>
      <c r="CHI308" s="13"/>
      <c r="CHJ308" s="13"/>
      <c r="CHK308" s="13"/>
      <c r="CHL308" s="13"/>
      <c r="CHM308" s="13"/>
      <c r="CHN308" s="13"/>
      <c r="CHO308" s="13"/>
      <c r="CHP308" s="13"/>
      <c r="CHQ308" s="13"/>
      <c r="CHR308" s="13"/>
      <c r="CHS308" s="13"/>
      <c r="CHT308" s="13"/>
      <c r="CHU308" s="13"/>
      <c r="CHV308" s="13"/>
      <c r="CHW308" s="13"/>
      <c r="CHX308" s="13"/>
      <c r="CHY308" s="13"/>
      <c r="CHZ308" s="13"/>
      <c r="CIA308" s="13"/>
      <c r="CIB308" s="13"/>
      <c r="CIC308" s="13"/>
      <c r="CID308" s="13"/>
      <c r="CIE308" s="13"/>
      <c r="CIF308" s="13"/>
      <c r="CIG308" s="13"/>
      <c r="CIH308" s="13"/>
      <c r="CII308" s="13"/>
      <c r="CIJ308" s="13"/>
      <c r="CIK308" s="13"/>
      <c r="CIL308" s="13"/>
      <c r="CIM308" s="13"/>
      <c r="CIN308" s="13"/>
      <c r="CIO308" s="13"/>
      <c r="CIP308" s="13"/>
      <c r="CIQ308" s="13"/>
      <c r="CIR308" s="13"/>
      <c r="CIS308" s="13"/>
      <c r="CIT308" s="13"/>
      <c r="CIU308" s="13"/>
      <c r="CIV308" s="13"/>
      <c r="CIW308" s="13"/>
      <c r="CIX308" s="13"/>
      <c r="CIY308" s="13"/>
      <c r="CIZ308" s="13"/>
      <c r="CJA308" s="13"/>
      <c r="CJB308" s="13"/>
      <c r="CJC308" s="13"/>
      <c r="CJD308" s="13"/>
      <c r="CJE308" s="13"/>
      <c r="CJF308" s="13"/>
      <c r="CJG308" s="13"/>
      <c r="CJH308" s="13"/>
      <c r="CJI308" s="13"/>
      <c r="CJJ308" s="13"/>
      <c r="CJK308" s="13"/>
      <c r="CJL308" s="13"/>
      <c r="CJM308" s="13"/>
      <c r="CJN308" s="13"/>
      <c r="CJO308" s="13"/>
      <c r="CJP308" s="13"/>
      <c r="CJQ308" s="13"/>
      <c r="CJR308" s="13"/>
      <c r="CJS308" s="13"/>
      <c r="CJT308" s="13"/>
      <c r="CJU308" s="13"/>
      <c r="CJV308" s="13"/>
      <c r="CJW308" s="13"/>
      <c r="CJX308" s="13"/>
      <c r="CJY308" s="13"/>
      <c r="CJZ308" s="13"/>
      <c r="CKA308" s="13"/>
      <c r="CKB308" s="13"/>
      <c r="CKC308" s="13"/>
      <c r="CKD308" s="13"/>
      <c r="CKE308" s="13"/>
      <c r="CKF308" s="13"/>
      <c r="CKG308" s="13"/>
      <c r="CKH308" s="13"/>
      <c r="CKI308" s="13"/>
      <c r="CKJ308" s="13"/>
      <c r="CKK308" s="13"/>
      <c r="CKL308" s="13"/>
      <c r="CKM308" s="13"/>
      <c r="CKN308" s="13"/>
      <c r="CKO308" s="13"/>
      <c r="CKP308" s="13"/>
      <c r="CKQ308" s="13"/>
      <c r="CKR308" s="13"/>
      <c r="CKS308" s="13"/>
      <c r="CKT308" s="13"/>
      <c r="CKU308" s="13"/>
      <c r="CKV308" s="13"/>
      <c r="CKW308" s="13"/>
      <c r="CKX308" s="13"/>
      <c r="CKY308" s="13"/>
      <c r="CKZ308" s="13"/>
      <c r="CLA308" s="13"/>
      <c r="CLB308" s="13"/>
      <c r="CLC308" s="13"/>
      <c r="CLD308" s="13"/>
      <c r="CLE308" s="13"/>
      <c r="CLF308" s="13"/>
      <c r="CLG308" s="13"/>
      <c r="CLH308" s="13"/>
      <c r="CLI308" s="13"/>
      <c r="CLJ308" s="13"/>
      <c r="CLK308" s="13"/>
      <c r="CLL308" s="13"/>
      <c r="CLM308" s="13"/>
      <c r="CLN308" s="13"/>
      <c r="CLO308" s="13"/>
      <c r="CLP308" s="13"/>
      <c r="CLQ308" s="13"/>
      <c r="CLR308" s="13"/>
      <c r="CLS308" s="13"/>
      <c r="CLT308" s="13"/>
      <c r="CLU308" s="13"/>
      <c r="CLV308" s="13"/>
      <c r="CLW308" s="13"/>
      <c r="CLX308" s="13"/>
      <c r="CLY308" s="13"/>
      <c r="CLZ308" s="13"/>
      <c r="CMA308" s="13"/>
      <c r="CMB308" s="13"/>
      <c r="CMC308" s="13"/>
      <c r="CMD308" s="13"/>
      <c r="CME308" s="13"/>
      <c r="CMF308" s="13"/>
      <c r="CMG308" s="13"/>
      <c r="CMH308" s="13"/>
      <c r="CMI308" s="13"/>
      <c r="CMJ308" s="13"/>
      <c r="CMK308" s="13"/>
      <c r="CML308" s="13"/>
      <c r="CMM308" s="13"/>
      <c r="CMN308" s="13"/>
      <c r="CMO308" s="13"/>
      <c r="CMP308" s="13"/>
      <c r="CMQ308" s="13"/>
      <c r="CMR308" s="13"/>
      <c r="CMS308" s="13"/>
      <c r="CMT308" s="13"/>
      <c r="CMU308" s="13"/>
      <c r="CMV308" s="13"/>
      <c r="CMW308" s="13"/>
      <c r="CMX308" s="13"/>
      <c r="CMY308" s="13"/>
      <c r="CMZ308" s="13"/>
      <c r="CNA308" s="13"/>
      <c r="CNB308" s="13"/>
      <c r="CNC308" s="13"/>
      <c r="CND308" s="13"/>
      <c r="CNE308" s="13"/>
      <c r="CNF308" s="13"/>
      <c r="CNG308" s="13"/>
      <c r="CNH308" s="13"/>
      <c r="CNI308" s="13"/>
      <c r="CNJ308" s="13"/>
      <c r="CNK308" s="13"/>
      <c r="CNL308" s="13"/>
      <c r="CNM308" s="13"/>
      <c r="CNN308" s="13"/>
      <c r="CNO308" s="13"/>
      <c r="CNP308" s="13"/>
      <c r="CNQ308" s="13"/>
      <c r="CNR308" s="13"/>
      <c r="CNS308" s="13"/>
      <c r="CNT308" s="13"/>
      <c r="CNU308" s="13"/>
      <c r="CNV308" s="13"/>
      <c r="CNW308" s="13"/>
      <c r="CNX308" s="13"/>
      <c r="CNY308" s="13"/>
      <c r="CNZ308" s="13"/>
      <c r="COA308" s="13"/>
      <c r="COB308" s="13"/>
      <c r="COC308" s="13"/>
      <c r="COD308" s="13"/>
      <c r="COE308" s="13"/>
      <c r="COF308" s="13"/>
      <c r="COG308" s="13"/>
      <c r="COH308" s="13"/>
      <c r="COI308" s="13"/>
      <c r="COJ308" s="13"/>
      <c r="COK308" s="13"/>
      <c r="COL308" s="13"/>
      <c r="COM308" s="13"/>
      <c r="CON308" s="13"/>
      <c r="COO308" s="13"/>
      <c r="COP308" s="13"/>
      <c r="COQ308" s="13"/>
      <c r="COR308" s="13"/>
      <c r="COS308" s="13"/>
      <c r="COT308" s="13"/>
      <c r="COU308" s="13"/>
      <c r="COV308" s="13"/>
      <c r="COW308" s="13"/>
      <c r="COX308" s="13"/>
      <c r="COY308" s="13"/>
      <c r="COZ308" s="13"/>
      <c r="CPA308" s="13"/>
      <c r="CPB308" s="13"/>
      <c r="CPC308" s="13"/>
      <c r="CPD308" s="13"/>
      <c r="CPE308" s="13"/>
      <c r="CPF308" s="13"/>
      <c r="CPG308" s="13"/>
      <c r="CPH308" s="13"/>
      <c r="CPI308" s="13"/>
      <c r="CPJ308" s="13"/>
      <c r="CPK308" s="13"/>
      <c r="CPL308" s="13"/>
      <c r="CPM308" s="13"/>
      <c r="CPN308" s="13"/>
      <c r="CPO308" s="13"/>
      <c r="CPP308" s="13"/>
      <c r="CPQ308" s="13"/>
      <c r="CPR308" s="13"/>
      <c r="CPS308" s="13"/>
      <c r="CPT308" s="13"/>
      <c r="CPU308" s="13"/>
      <c r="CPV308" s="13"/>
      <c r="CPW308" s="13"/>
      <c r="CPX308" s="13"/>
      <c r="CPY308" s="13"/>
      <c r="CPZ308" s="13"/>
      <c r="CQA308" s="13"/>
      <c r="CQB308" s="13"/>
      <c r="CQC308" s="13"/>
      <c r="CQD308" s="13"/>
      <c r="CQE308" s="13"/>
      <c r="CQF308" s="13"/>
      <c r="CQG308" s="13"/>
      <c r="CQH308" s="13"/>
      <c r="CQI308" s="13"/>
      <c r="CQJ308" s="13"/>
      <c r="CQK308" s="13"/>
      <c r="CQL308" s="13"/>
      <c r="CQM308" s="13"/>
      <c r="CQN308" s="13"/>
      <c r="CQO308" s="13"/>
      <c r="CQP308" s="13"/>
      <c r="CQQ308" s="13"/>
      <c r="CQR308" s="13"/>
      <c r="CQS308" s="13"/>
      <c r="CQT308" s="13"/>
      <c r="CQU308" s="13"/>
      <c r="CQV308" s="13"/>
      <c r="CQW308" s="13"/>
      <c r="CQX308" s="13"/>
      <c r="CQY308" s="13"/>
      <c r="CQZ308" s="13"/>
      <c r="CRA308" s="13"/>
      <c r="CRB308" s="13"/>
      <c r="CRC308" s="13"/>
      <c r="CRD308" s="13"/>
      <c r="CRE308" s="13"/>
      <c r="CRF308" s="13"/>
      <c r="CRG308" s="13"/>
      <c r="CRH308" s="13"/>
      <c r="CRI308" s="13"/>
      <c r="CRJ308" s="13"/>
      <c r="CRK308" s="13"/>
      <c r="CRL308" s="13"/>
      <c r="CRM308" s="13"/>
      <c r="CRN308" s="13"/>
      <c r="CRO308" s="13"/>
      <c r="CRP308" s="13"/>
      <c r="CRQ308" s="13"/>
      <c r="CRR308" s="13"/>
      <c r="CRS308" s="13"/>
      <c r="CRT308" s="13"/>
      <c r="CRU308" s="13"/>
      <c r="CRV308" s="13"/>
      <c r="CRW308" s="13"/>
      <c r="CRX308" s="13"/>
      <c r="CRY308" s="13"/>
      <c r="CRZ308" s="13"/>
      <c r="CSA308" s="13"/>
      <c r="CSB308" s="13"/>
      <c r="CSC308" s="13"/>
      <c r="CSD308" s="13"/>
      <c r="CSE308" s="13"/>
      <c r="CSF308" s="13"/>
      <c r="CSG308" s="13"/>
      <c r="CSH308" s="13"/>
      <c r="CSI308" s="13"/>
      <c r="CSJ308" s="13"/>
      <c r="CSK308" s="13"/>
      <c r="CSL308" s="13"/>
      <c r="CSM308" s="13"/>
      <c r="CSN308" s="13"/>
      <c r="CSO308" s="13"/>
      <c r="CSP308" s="13"/>
      <c r="CSQ308" s="13"/>
      <c r="CSR308" s="13"/>
      <c r="CSS308" s="13"/>
      <c r="CST308" s="13"/>
      <c r="CSU308" s="13"/>
      <c r="CSV308" s="13"/>
      <c r="CSW308" s="13"/>
      <c r="CSX308" s="13"/>
      <c r="CSY308" s="13"/>
      <c r="CSZ308" s="13"/>
      <c r="CTA308" s="13"/>
      <c r="CTB308" s="13"/>
      <c r="CTC308" s="13"/>
      <c r="CTD308" s="13"/>
      <c r="CTE308" s="13"/>
      <c r="CTF308" s="13"/>
      <c r="CTG308" s="13"/>
      <c r="CTH308" s="13"/>
      <c r="CTI308" s="13"/>
      <c r="CTJ308" s="13"/>
      <c r="CTK308" s="13"/>
      <c r="CTL308" s="13"/>
      <c r="CTM308" s="13"/>
      <c r="CTN308" s="13"/>
      <c r="CTO308" s="13"/>
      <c r="CTP308" s="13"/>
      <c r="CTQ308" s="13"/>
      <c r="CTR308" s="13"/>
      <c r="CTS308" s="13"/>
      <c r="CTT308" s="13"/>
      <c r="CTU308" s="13"/>
      <c r="CTV308" s="13"/>
      <c r="CTW308" s="13"/>
      <c r="CTX308" s="13"/>
      <c r="CTY308" s="13"/>
      <c r="CTZ308" s="13"/>
      <c r="CUA308" s="13"/>
      <c r="CUB308" s="13"/>
      <c r="CUC308" s="13"/>
      <c r="CUD308" s="13"/>
      <c r="CUE308" s="13"/>
      <c r="CUF308" s="13"/>
      <c r="CUG308" s="13"/>
      <c r="CUH308" s="13"/>
      <c r="CUI308" s="13"/>
      <c r="CUJ308" s="13"/>
      <c r="CUK308" s="13"/>
      <c r="CUL308" s="13"/>
      <c r="CUM308" s="13"/>
      <c r="CUN308" s="13"/>
      <c r="CUO308" s="13"/>
      <c r="CUP308" s="13"/>
      <c r="CUQ308" s="13"/>
      <c r="CUR308" s="13"/>
      <c r="CUS308" s="13"/>
      <c r="CUT308" s="13"/>
      <c r="CUU308" s="13"/>
      <c r="CUV308" s="13"/>
      <c r="CUW308" s="13"/>
      <c r="CUX308" s="13"/>
      <c r="CUY308" s="13"/>
      <c r="CUZ308" s="13"/>
      <c r="CVA308" s="13"/>
      <c r="CVB308" s="13"/>
      <c r="CVC308" s="13"/>
      <c r="CVD308" s="13"/>
      <c r="CVE308" s="13"/>
      <c r="CVF308" s="13"/>
      <c r="CVG308" s="13"/>
      <c r="CVH308" s="13"/>
      <c r="CVI308" s="13"/>
      <c r="CVJ308" s="13"/>
      <c r="CVK308" s="13"/>
      <c r="CVL308" s="13"/>
      <c r="CVM308" s="13"/>
      <c r="CVN308" s="13"/>
      <c r="CVO308" s="13"/>
      <c r="CVP308" s="13"/>
      <c r="CVQ308" s="13"/>
      <c r="CVR308" s="13"/>
      <c r="CVS308" s="13"/>
      <c r="CVT308" s="13"/>
      <c r="CVU308" s="13"/>
      <c r="CVV308" s="13"/>
      <c r="CVW308" s="13"/>
      <c r="CVX308" s="13"/>
      <c r="CVY308" s="13"/>
      <c r="CVZ308" s="13"/>
      <c r="CWA308" s="13"/>
      <c r="CWB308" s="13"/>
      <c r="CWC308" s="13"/>
      <c r="CWD308" s="13"/>
      <c r="CWE308" s="13"/>
      <c r="CWF308" s="13"/>
      <c r="CWG308" s="13"/>
      <c r="CWH308" s="13"/>
      <c r="CWI308" s="13"/>
      <c r="CWJ308" s="13"/>
      <c r="CWK308" s="13"/>
      <c r="CWL308" s="13"/>
      <c r="CWM308" s="13"/>
      <c r="CWN308" s="13"/>
      <c r="CWO308" s="13"/>
      <c r="CWP308" s="13"/>
      <c r="CWQ308" s="13"/>
      <c r="CWR308" s="13"/>
      <c r="CWS308" s="13"/>
      <c r="CWT308" s="13"/>
      <c r="CWU308" s="13"/>
      <c r="CWV308" s="13"/>
      <c r="CWW308" s="13"/>
      <c r="CWX308" s="13"/>
      <c r="CWY308" s="13"/>
      <c r="CWZ308" s="13"/>
      <c r="CXA308" s="13"/>
      <c r="CXB308" s="13"/>
      <c r="CXC308" s="13"/>
      <c r="CXD308" s="13"/>
      <c r="CXE308" s="13"/>
      <c r="CXF308" s="13"/>
      <c r="CXG308" s="13"/>
      <c r="CXH308" s="13"/>
      <c r="CXI308" s="13"/>
      <c r="CXJ308" s="13"/>
      <c r="CXK308" s="13"/>
      <c r="CXL308" s="13"/>
      <c r="CXM308" s="13"/>
      <c r="CXN308" s="13"/>
      <c r="CXO308" s="13"/>
      <c r="CXP308" s="13"/>
      <c r="CXQ308" s="13"/>
      <c r="CXR308" s="13"/>
      <c r="CXS308" s="13"/>
      <c r="CXT308" s="13"/>
      <c r="CXU308" s="13"/>
      <c r="CXV308" s="13"/>
      <c r="CXW308" s="13"/>
      <c r="CXX308" s="13"/>
      <c r="CXY308" s="13"/>
      <c r="CXZ308" s="13"/>
      <c r="CYA308" s="13"/>
      <c r="CYB308" s="13"/>
      <c r="CYC308" s="13"/>
      <c r="CYD308" s="13"/>
      <c r="CYE308" s="13"/>
      <c r="CYF308" s="13"/>
      <c r="CYG308" s="13"/>
      <c r="CYH308" s="13"/>
      <c r="CYI308" s="13"/>
      <c r="CYJ308" s="13"/>
      <c r="CYK308" s="13"/>
      <c r="CYL308" s="13"/>
      <c r="CYM308" s="13"/>
      <c r="CYN308" s="13"/>
      <c r="CYO308" s="13"/>
      <c r="CYP308" s="13"/>
      <c r="CYQ308" s="13"/>
      <c r="CYR308" s="13"/>
      <c r="CYS308" s="13"/>
      <c r="CYT308" s="13"/>
      <c r="CYU308" s="13"/>
      <c r="CYV308" s="13"/>
      <c r="CYW308" s="13"/>
      <c r="CYX308" s="13"/>
      <c r="CYY308" s="13"/>
      <c r="CYZ308" s="13"/>
      <c r="CZA308" s="13"/>
      <c r="CZB308" s="13"/>
      <c r="CZC308" s="13"/>
      <c r="CZD308" s="13"/>
      <c r="CZE308" s="13"/>
      <c r="CZF308" s="13"/>
      <c r="CZG308" s="13"/>
      <c r="CZH308" s="13"/>
      <c r="CZI308" s="13"/>
      <c r="CZJ308" s="13"/>
      <c r="CZK308" s="13"/>
      <c r="CZL308" s="13"/>
      <c r="CZM308" s="13"/>
      <c r="CZN308" s="13"/>
      <c r="CZO308" s="13"/>
      <c r="CZP308" s="13"/>
      <c r="CZQ308" s="13"/>
      <c r="CZR308" s="13"/>
      <c r="CZS308" s="13"/>
      <c r="CZT308" s="13"/>
      <c r="CZU308" s="13"/>
      <c r="CZV308" s="13"/>
      <c r="CZW308" s="13"/>
      <c r="CZX308" s="13"/>
      <c r="CZY308" s="13"/>
      <c r="CZZ308" s="13"/>
      <c r="DAA308" s="13"/>
      <c r="DAB308" s="13"/>
      <c r="DAC308" s="13"/>
      <c r="DAD308" s="13"/>
      <c r="DAE308" s="13"/>
      <c r="DAF308" s="13"/>
      <c r="DAG308" s="13"/>
      <c r="DAH308" s="13"/>
      <c r="DAI308" s="13"/>
      <c r="DAJ308" s="13"/>
      <c r="DAK308" s="13"/>
      <c r="DAL308" s="13"/>
      <c r="DAM308" s="13"/>
      <c r="DAN308" s="13"/>
      <c r="DAO308" s="13"/>
      <c r="DAP308" s="13"/>
      <c r="DAQ308" s="13"/>
      <c r="DAR308" s="13"/>
      <c r="DAS308" s="13"/>
      <c r="DAT308" s="13"/>
      <c r="DAU308" s="13"/>
      <c r="DAV308" s="13"/>
      <c r="DAW308" s="13"/>
      <c r="DAX308" s="13"/>
      <c r="DAY308" s="13"/>
      <c r="DAZ308" s="13"/>
      <c r="DBA308" s="13"/>
      <c r="DBB308" s="13"/>
      <c r="DBC308" s="13"/>
      <c r="DBD308" s="13"/>
      <c r="DBE308" s="13"/>
      <c r="DBF308" s="13"/>
      <c r="DBG308" s="13"/>
      <c r="DBH308" s="13"/>
      <c r="DBI308" s="13"/>
      <c r="DBJ308" s="13"/>
      <c r="DBK308" s="13"/>
      <c r="DBL308" s="13"/>
      <c r="DBM308" s="13"/>
      <c r="DBN308" s="13"/>
      <c r="DBO308" s="13"/>
      <c r="DBP308" s="13"/>
      <c r="DBQ308" s="13"/>
      <c r="DBR308" s="13"/>
      <c r="DBS308" s="13"/>
      <c r="DBT308" s="13"/>
      <c r="DBU308" s="13"/>
      <c r="DBV308" s="13"/>
      <c r="DBW308" s="13"/>
      <c r="DBX308" s="13"/>
      <c r="DBY308" s="13"/>
      <c r="DBZ308" s="13"/>
      <c r="DCA308" s="13"/>
      <c r="DCB308" s="13"/>
      <c r="DCC308" s="13"/>
      <c r="DCD308" s="13"/>
      <c r="DCE308" s="13"/>
      <c r="DCF308" s="13"/>
      <c r="DCG308" s="13"/>
      <c r="DCH308" s="13"/>
      <c r="DCI308" s="13"/>
      <c r="DCJ308" s="13"/>
      <c r="DCK308" s="13"/>
      <c r="DCL308" s="13"/>
      <c r="DCM308" s="13"/>
      <c r="DCN308" s="13"/>
      <c r="DCO308" s="13"/>
      <c r="DCP308" s="13"/>
      <c r="DCQ308" s="13"/>
      <c r="DCR308" s="13"/>
      <c r="DCS308" s="13"/>
      <c r="DCT308" s="13"/>
      <c r="DCU308" s="13"/>
      <c r="DCV308" s="13"/>
      <c r="DCW308" s="13"/>
      <c r="DCX308" s="13"/>
      <c r="DCY308" s="13"/>
      <c r="DCZ308" s="13"/>
      <c r="DDA308" s="13"/>
      <c r="DDB308" s="13"/>
      <c r="DDC308" s="13"/>
      <c r="DDD308" s="13"/>
      <c r="DDE308" s="13"/>
      <c r="DDF308" s="13"/>
      <c r="DDG308" s="13"/>
      <c r="DDH308" s="13"/>
      <c r="DDI308" s="13"/>
      <c r="DDJ308" s="13"/>
      <c r="DDK308" s="13"/>
      <c r="DDL308" s="13"/>
      <c r="DDM308" s="13"/>
      <c r="DDN308" s="13"/>
      <c r="DDO308" s="13"/>
      <c r="DDP308" s="13"/>
      <c r="DDQ308" s="13"/>
      <c r="DDR308" s="13"/>
      <c r="DDS308" s="13"/>
      <c r="DDT308" s="13"/>
      <c r="DDU308" s="13"/>
      <c r="DDV308" s="13"/>
      <c r="DDW308" s="13"/>
      <c r="DDX308" s="13"/>
      <c r="DDY308" s="13"/>
      <c r="DDZ308" s="13"/>
      <c r="DEA308" s="13"/>
      <c r="DEB308" s="13"/>
      <c r="DEC308" s="13"/>
      <c r="DED308" s="13"/>
      <c r="DEE308" s="13"/>
      <c r="DEF308" s="13"/>
      <c r="DEG308" s="13"/>
      <c r="DEH308" s="13"/>
      <c r="DEI308" s="13"/>
      <c r="DEJ308" s="13"/>
      <c r="DEK308" s="13"/>
      <c r="DEL308" s="13"/>
      <c r="DEM308" s="13"/>
      <c r="DEN308" s="13"/>
      <c r="DEO308" s="13"/>
      <c r="DEP308" s="13"/>
      <c r="DEQ308" s="13"/>
      <c r="DER308" s="13"/>
      <c r="DES308" s="13"/>
      <c r="DET308" s="13"/>
      <c r="DEU308" s="13"/>
      <c r="DEV308" s="13"/>
      <c r="DEW308" s="13"/>
      <c r="DEX308" s="13"/>
      <c r="DEY308" s="13"/>
      <c r="DEZ308" s="13"/>
      <c r="DFA308" s="13"/>
      <c r="DFB308" s="13"/>
      <c r="DFC308" s="13"/>
      <c r="DFD308" s="13"/>
      <c r="DFE308" s="13"/>
      <c r="DFF308" s="13"/>
      <c r="DFG308" s="13"/>
      <c r="DFH308" s="13"/>
      <c r="DFI308" s="13"/>
      <c r="DFJ308" s="13"/>
      <c r="DFK308" s="13"/>
      <c r="DFL308" s="13"/>
      <c r="DFM308" s="13"/>
      <c r="DFN308" s="13"/>
      <c r="DFO308" s="13"/>
      <c r="DFP308" s="13"/>
      <c r="DFQ308" s="13"/>
      <c r="DFR308" s="13"/>
      <c r="DFS308" s="13"/>
      <c r="DFT308" s="13"/>
      <c r="DFU308" s="13"/>
      <c r="DFV308" s="13"/>
      <c r="DFW308" s="13"/>
      <c r="DFX308" s="13"/>
      <c r="DFY308" s="13"/>
      <c r="DFZ308" s="13"/>
      <c r="DGA308" s="13"/>
      <c r="DGB308" s="13"/>
      <c r="DGC308" s="13"/>
      <c r="DGD308" s="13"/>
      <c r="DGE308" s="13"/>
      <c r="DGF308" s="13"/>
      <c r="DGG308" s="13"/>
      <c r="DGH308" s="13"/>
      <c r="DGI308" s="13"/>
      <c r="DGJ308" s="13"/>
      <c r="DGK308" s="13"/>
      <c r="DGL308" s="13"/>
      <c r="DGM308" s="13"/>
      <c r="DGN308" s="13"/>
      <c r="DGO308" s="13"/>
      <c r="DGP308" s="13"/>
      <c r="DGQ308" s="13"/>
      <c r="DGR308" s="13"/>
      <c r="DGS308" s="13"/>
      <c r="DGT308" s="13"/>
      <c r="DGU308" s="13"/>
      <c r="DGV308" s="13"/>
      <c r="DGW308" s="13"/>
      <c r="DGX308" s="13"/>
      <c r="DGY308" s="13"/>
      <c r="DGZ308" s="13"/>
      <c r="DHA308" s="13"/>
      <c r="DHB308" s="13"/>
      <c r="DHC308" s="13"/>
      <c r="DHD308" s="13"/>
      <c r="DHE308" s="13"/>
      <c r="DHF308" s="13"/>
      <c r="DHG308" s="13"/>
      <c r="DHH308" s="13"/>
      <c r="DHI308" s="13"/>
      <c r="DHJ308" s="13"/>
      <c r="DHK308" s="13"/>
      <c r="DHL308" s="13"/>
      <c r="DHM308" s="13"/>
      <c r="DHN308" s="13"/>
      <c r="DHO308" s="13"/>
      <c r="DHP308" s="13"/>
      <c r="DHQ308" s="13"/>
      <c r="DHR308" s="13"/>
      <c r="DHS308" s="13"/>
      <c r="DHT308" s="13"/>
      <c r="DHU308" s="13"/>
      <c r="DHV308" s="13"/>
      <c r="DHW308" s="13"/>
      <c r="DHX308" s="13"/>
      <c r="DHY308" s="13"/>
      <c r="DHZ308" s="13"/>
      <c r="DIA308" s="13"/>
      <c r="DIB308" s="13"/>
      <c r="DIC308" s="13"/>
      <c r="DID308" s="13"/>
      <c r="DIE308" s="13"/>
      <c r="DIF308" s="13"/>
      <c r="DIG308" s="13"/>
      <c r="DIH308" s="13"/>
      <c r="DII308" s="13"/>
      <c r="DIJ308" s="13"/>
      <c r="DIK308" s="13"/>
      <c r="DIL308" s="13"/>
      <c r="DIM308" s="13"/>
      <c r="DIN308" s="13"/>
      <c r="DIO308" s="13"/>
      <c r="DIP308" s="13"/>
      <c r="DIQ308" s="13"/>
      <c r="DIR308" s="13"/>
      <c r="DIS308" s="13"/>
      <c r="DIT308" s="13"/>
      <c r="DIU308" s="13"/>
      <c r="DIV308" s="13"/>
      <c r="DIW308" s="13"/>
      <c r="DIX308" s="13"/>
      <c r="DIY308" s="13"/>
      <c r="DIZ308" s="13"/>
      <c r="DJA308" s="13"/>
      <c r="DJB308" s="13"/>
      <c r="DJC308" s="13"/>
      <c r="DJD308" s="13"/>
      <c r="DJE308" s="13"/>
      <c r="DJF308" s="13"/>
      <c r="DJG308" s="13"/>
      <c r="DJH308" s="13"/>
      <c r="DJI308" s="13"/>
      <c r="DJJ308" s="13"/>
      <c r="DJK308" s="13"/>
      <c r="DJL308" s="13"/>
      <c r="DJM308" s="13"/>
      <c r="DJN308" s="13"/>
      <c r="DJO308" s="13"/>
      <c r="DJP308" s="13"/>
      <c r="DJQ308" s="13"/>
      <c r="DJR308" s="13"/>
      <c r="DJS308" s="13"/>
      <c r="DJT308" s="13"/>
      <c r="DJU308" s="13"/>
      <c r="DJV308" s="13"/>
      <c r="DJW308" s="13"/>
      <c r="DJX308" s="13"/>
      <c r="DJY308" s="13"/>
      <c r="DJZ308" s="13"/>
      <c r="DKA308" s="13"/>
      <c r="DKB308" s="13"/>
      <c r="DKC308" s="13"/>
      <c r="DKD308" s="13"/>
      <c r="DKE308" s="13"/>
      <c r="DKF308" s="13"/>
      <c r="DKG308" s="13"/>
      <c r="DKH308" s="13"/>
      <c r="DKI308" s="13"/>
      <c r="DKJ308" s="13"/>
      <c r="DKK308" s="13"/>
      <c r="DKL308" s="13"/>
      <c r="DKM308" s="13"/>
      <c r="DKN308" s="13"/>
      <c r="DKO308" s="13"/>
      <c r="DKP308" s="13"/>
      <c r="DKQ308" s="13"/>
      <c r="DKR308" s="13"/>
      <c r="DKS308" s="13"/>
      <c r="DKT308" s="13"/>
      <c r="DKU308" s="13"/>
      <c r="DKV308" s="13"/>
      <c r="DKW308" s="13"/>
      <c r="DKX308" s="13"/>
      <c r="DKY308" s="13"/>
      <c r="DKZ308" s="13"/>
      <c r="DLA308" s="13"/>
      <c r="DLB308" s="13"/>
      <c r="DLC308" s="13"/>
      <c r="DLD308" s="13"/>
      <c r="DLE308" s="13"/>
      <c r="DLF308" s="13"/>
      <c r="DLG308" s="13"/>
      <c r="DLH308" s="13"/>
      <c r="DLI308" s="13"/>
      <c r="DLJ308" s="13"/>
      <c r="DLK308" s="13"/>
      <c r="DLL308" s="13"/>
      <c r="DLM308" s="13"/>
      <c r="DLN308" s="13"/>
      <c r="DLO308" s="13"/>
      <c r="DLP308" s="13"/>
      <c r="DLQ308" s="13"/>
      <c r="DLR308" s="13"/>
      <c r="DLS308" s="13"/>
      <c r="DLT308" s="13"/>
      <c r="DLU308" s="13"/>
      <c r="DLV308" s="13"/>
      <c r="DLW308" s="13"/>
      <c r="DLX308" s="13"/>
      <c r="DLY308" s="13"/>
      <c r="DLZ308" s="13"/>
      <c r="DMA308" s="13"/>
      <c r="DMB308" s="13"/>
      <c r="DMC308" s="13"/>
      <c r="DMD308" s="13"/>
      <c r="DME308" s="13"/>
      <c r="DMF308" s="13"/>
      <c r="DMG308" s="13"/>
      <c r="DMH308" s="13"/>
      <c r="DMI308" s="13"/>
      <c r="DMJ308" s="13"/>
      <c r="DMK308" s="13"/>
      <c r="DML308" s="13"/>
      <c r="DMM308" s="13"/>
      <c r="DMN308" s="13"/>
      <c r="DMO308" s="13"/>
      <c r="DMP308" s="13"/>
      <c r="DMQ308" s="13"/>
      <c r="DMR308" s="13"/>
      <c r="DMS308" s="13"/>
      <c r="DMT308" s="13"/>
      <c r="DMU308" s="13"/>
      <c r="DMV308" s="13"/>
      <c r="DMW308" s="13"/>
      <c r="DMX308" s="13"/>
      <c r="DMY308" s="13"/>
      <c r="DMZ308" s="13"/>
      <c r="DNA308" s="13"/>
      <c r="DNB308" s="13"/>
      <c r="DNC308" s="13"/>
      <c r="DND308" s="13"/>
      <c r="DNE308" s="13"/>
      <c r="DNF308" s="13"/>
      <c r="DNG308" s="13"/>
      <c r="DNH308" s="13"/>
      <c r="DNI308" s="13"/>
      <c r="DNJ308" s="13"/>
      <c r="DNK308" s="13"/>
      <c r="DNL308" s="13"/>
      <c r="DNM308" s="13"/>
      <c r="DNN308" s="13"/>
      <c r="DNO308" s="13"/>
      <c r="DNP308" s="13"/>
      <c r="DNQ308" s="13"/>
      <c r="DNR308" s="13"/>
      <c r="DNS308" s="13"/>
      <c r="DNT308" s="13"/>
      <c r="DNU308" s="13"/>
      <c r="DNV308" s="13"/>
      <c r="DNW308" s="13"/>
      <c r="DNX308" s="13"/>
      <c r="DNY308" s="13"/>
      <c r="DNZ308" s="13"/>
      <c r="DOA308" s="13"/>
      <c r="DOB308" s="13"/>
      <c r="DOC308" s="13"/>
      <c r="DOD308" s="13"/>
      <c r="DOE308" s="13"/>
      <c r="DOF308" s="13"/>
      <c r="DOG308" s="13"/>
      <c r="DOH308" s="13"/>
      <c r="DOI308" s="13"/>
      <c r="DOJ308" s="13"/>
      <c r="DOK308" s="13"/>
      <c r="DOL308" s="13"/>
      <c r="DOM308" s="13"/>
      <c r="DON308" s="13"/>
      <c r="DOO308" s="13"/>
      <c r="DOP308" s="13"/>
      <c r="DOQ308" s="13"/>
      <c r="DOR308" s="13"/>
      <c r="DOS308" s="13"/>
      <c r="DOT308" s="13"/>
      <c r="DOU308" s="13"/>
      <c r="DOV308" s="13"/>
      <c r="DOW308" s="13"/>
      <c r="DOX308" s="13"/>
      <c r="DOY308" s="13"/>
      <c r="DOZ308" s="13"/>
      <c r="DPA308" s="13"/>
      <c r="DPB308" s="13"/>
      <c r="DPC308" s="13"/>
      <c r="DPD308" s="13"/>
      <c r="DPE308" s="13"/>
      <c r="DPF308" s="13"/>
      <c r="DPG308" s="13"/>
      <c r="DPH308" s="13"/>
      <c r="DPI308" s="13"/>
      <c r="DPJ308" s="13"/>
      <c r="DPK308" s="13"/>
      <c r="DPL308" s="13"/>
      <c r="DPM308" s="13"/>
      <c r="DPN308" s="13"/>
      <c r="DPO308" s="13"/>
      <c r="DPP308" s="13"/>
      <c r="DPQ308" s="13"/>
      <c r="DPR308" s="13"/>
      <c r="DPS308" s="13"/>
      <c r="DPT308" s="13"/>
      <c r="DPU308" s="13"/>
      <c r="DPV308" s="13"/>
      <c r="DPW308" s="13"/>
      <c r="DPX308" s="13"/>
      <c r="DPY308" s="13"/>
      <c r="DPZ308" s="13"/>
      <c r="DQA308" s="13"/>
      <c r="DQB308" s="13"/>
      <c r="DQC308" s="13"/>
      <c r="DQD308" s="13"/>
      <c r="DQE308" s="13"/>
      <c r="DQF308" s="13"/>
      <c r="DQG308" s="13"/>
      <c r="DQH308" s="13"/>
      <c r="DQI308" s="13"/>
      <c r="DQJ308" s="13"/>
      <c r="DQK308" s="13"/>
      <c r="DQL308" s="13"/>
      <c r="DQM308" s="13"/>
      <c r="DQN308" s="13"/>
      <c r="DQO308" s="13"/>
      <c r="DQP308" s="13"/>
      <c r="DQQ308" s="13"/>
      <c r="DQR308" s="13"/>
      <c r="DQS308" s="13"/>
      <c r="DQT308" s="13"/>
      <c r="DQU308" s="13"/>
      <c r="DQV308" s="13"/>
      <c r="DQW308" s="13"/>
      <c r="DQX308" s="13"/>
      <c r="DQY308" s="13"/>
      <c r="DQZ308" s="13"/>
      <c r="DRA308" s="13"/>
      <c r="DRB308" s="13"/>
      <c r="DRC308" s="13"/>
      <c r="DRD308" s="13"/>
      <c r="DRE308" s="13"/>
      <c r="DRF308" s="13"/>
      <c r="DRG308" s="13"/>
      <c r="DRH308" s="13"/>
      <c r="DRI308" s="13"/>
      <c r="DRJ308" s="13"/>
      <c r="DRK308" s="13"/>
      <c r="DRL308" s="13"/>
      <c r="DRM308" s="13"/>
      <c r="DRN308" s="13"/>
      <c r="DRO308" s="13"/>
      <c r="DRP308" s="13"/>
      <c r="DRQ308" s="13"/>
      <c r="DRR308" s="13"/>
      <c r="DRS308" s="13"/>
      <c r="DRT308" s="13"/>
      <c r="DRU308" s="13"/>
      <c r="DRV308" s="13"/>
      <c r="DRW308" s="13"/>
      <c r="DRX308" s="13"/>
      <c r="DRY308" s="13"/>
      <c r="DRZ308" s="13"/>
      <c r="DSA308" s="13"/>
      <c r="DSB308" s="13"/>
      <c r="DSC308" s="13"/>
      <c r="DSD308" s="13"/>
      <c r="DSE308" s="13"/>
      <c r="DSF308" s="13"/>
      <c r="DSG308" s="13"/>
      <c r="DSH308" s="13"/>
      <c r="DSI308" s="13"/>
      <c r="DSJ308" s="13"/>
      <c r="DSK308" s="13"/>
      <c r="DSL308" s="13"/>
      <c r="DSM308" s="13"/>
      <c r="DSN308" s="13"/>
      <c r="DSO308" s="13"/>
      <c r="DSP308" s="13"/>
      <c r="DSQ308" s="13"/>
      <c r="DSR308" s="13"/>
      <c r="DSS308" s="13"/>
      <c r="DST308" s="13"/>
      <c r="DSU308" s="13"/>
      <c r="DSV308" s="13"/>
      <c r="DSW308" s="13"/>
      <c r="DSX308" s="13"/>
      <c r="DSY308" s="13"/>
      <c r="DSZ308" s="13"/>
      <c r="DTA308" s="13"/>
      <c r="DTB308" s="13"/>
      <c r="DTC308" s="13"/>
      <c r="DTD308" s="13"/>
      <c r="DTE308" s="13"/>
      <c r="DTF308" s="13"/>
      <c r="DTG308" s="13"/>
      <c r="DTH308" s="13"/>
      <c r="DTI308" s="13"/>
      <c r="DTJ308" s="13"/>
      <c r="DTK308" s="13"/>
      <c r="DTL308" s="13"/>
      <c r="DTM308" s="13"/>
      <c r="DTN308" s="13"/>
      <c r="DTO308" s="13"/>
      <c r="DTP308" s="13"/>
      <c r="DTQ308" s="13"/>
      <c r="DTR308" s="13"/>
      <c r="DTS308" s="13"/>
      <c r="DTT308" s="13"/>
      <c r="DTU308" s="13"/>
      <c r="DTV308" s="13"/>
      <c r="DTW308" s="13"/>
      <c r="DTX308" s="13"/>
      <c r="DTY308" s="13"/>
      <c r="DTZ308" s="13"/>
      <c r="DUA308" s="13"/>
      <c r="DUB308" s="13"/>
      <c r="DUC308" s="13"/>
      <c r="DUD308" s="13"/>
      <c r="DUE308" s="13"/>
      <c r="DUF308" s="13"/>
      <c r="DUG308" s="13"/>
      <c r="DUH308" s="13"/>
      <c r="DUI308" s="13"/>
      <c r="DUJ308" s="13"/>
      <c r="DUK308" s="13"/>
      <c r="DUL308" s="13"/>
      <c r="DUM308" s="13"/>
      <c r="DUN308" s="13"/>
      <c r="DUO308" s="13"/>
      <c r="DUP308" s="13"/>
      <c r="DUQ308" s="13"/>
      <c r="DUR308" s="13"/>
      <c r="DUS308" s="13"/>
      <c r="DUT308" s="13"/>
      <c r="DUU308" s="13"/>
      <c r="DUV308" s="13"/>
      <c r="DUW308" s="13"/>
      <c r="DUX308" s="13"/>
      <c r="DUY308" s="13"/>
      <c r="DUZ308" s="13"/>
      <c r="DVA308" s="13"/>
      <c r="DVB308" s="13"/>
      <c r="DVC308" s="13"/>
      <c r="DVD308" s="13"/>
      <c r="DVE308" s="13"/>
      <c r="DVF308" s="13"/>
      <c r="DVG308" s="13"/>
      <c r="DVH308" s="13"/>
      <c r="DVI308" s="13"/>
      <c r="DVJ308" s="13"/>
      <c r="DVK308" s="13"/>
      <c r="DVL308" s="13"/>
      <c r="DVM308" s="13"/>
      <c r="DVN308" s="13"/>
      <c r="DVO308" s="13"/>
      <c r="DVP308" s="13"/>
      <c r="DVQ308" s="13"/>
      <c r="DVR308" s="13"/>
      <c r="DVS308" s="13"/>
      <c r="DVT308" s="13"/>
      <c r="DVU308" s="13"/>
      <c r="DVV308" s="13"/>
      <c r="DVW308" s="13"/>
      <c r="DVX308" s="13"/>
      <c r="DVY308" s="13"/>
      <c r="DVZ308" s="13"/>
      <c r="DWA308" s="13"/>
      <c r="DWB308" s="13"/>
      <c r="DWC308" s="13"/>
      <c r="DWD308" s="13"/>
      <c r="DWE308" s="13"/>
      <c r="DWF308" s="13"/>
      <c r="DWG308" s="13"/>
      <c r="DWH308" s="13"/>
      <c r="DWI308" s="13"/>
      <c r="DWJ308" s="13"/>
      <c r="DWK308" s="13"/>
      <c r="DWL308" s="13"/>
      <c r="DWM308" s="13"/>
      <c r="DWN308" s="13"/>
      <c r="DWO308" s="13"/>
      <c r="DWP308" s="13"/>
      <c r="DWQ308" s="13"/>
      <c r="DWR308" s="13"/>
      <c r="DWS308" s="13"/>
      <c r="DWT308" s="13"/>
      <c r="DWU308" s="13"/>
      <c r="DWV308" s="13"/>
      <c r="DWW308" s="13"/>
      <c r="DWX308" s="13"/>
      <c r="DWY308" s="13"/>
      <c r="DWZ308" s="13"/>
      <c r="DXA308" s="13"/>
      <c r="DXB308" s="13"/>
      <c r="DXC308" s="13"/>
      <c r="DXD308" s="13"/>
      <c r="DXE308" s="13"/>
      <c r="DXF308" s="13"/>
      <c r="DXG308" s="13"/>
      <c r="DXH308" s="13"/>
      <c r="DXI308" s="13"/>
      <c r="DXJ308" s="13"/>
      <c r="DXK308" s="13"/>
      <c r="DXL308" s="13"/>
      <c r="DXM308" s="13"/>
      <c r="DXN308" s="13"/>
      <c r="DXO308" s="13"/>
      <c r="DXP308" s="13"/>
      <c r="DXQ308" s="13"/>
      <c r="DXR308" s="13"/>
      <c r="DXS308" s="13"/>
      <c r="DXT308" s="13"/>
      <c r="DXU308" s="13"/>
      <c r="DXV308" s="13"/>
      <c r="DXW308" s="13"/>
      <c r="DXX308" s="13"/>
      <c r="DXY308" s="13"/>
      <c r="DXZ308" s="13"/>
      <c r="DYA308" s="13"/>
      <c r="DYB308" s="13"/>
      <c r="DYC308" s="13"/>
      <c r="DYD308" s="13"/>
      <c r="DYE308" s="13"/>
      <c r="DYF308" s="13"/>
      <c r="DYG308" s="13"/>
      <c r="DYH308" s="13"/>
      <c r="DYI308" s="13"/>
      <c r="DYJ308" s="13"/>
      <c r="DYK308" s="13"/>
      <c r="DYL308" s="13"/>
      <c r="DYM308" s="13"/>
      <c r="DYN308" s="13"/>
      <c r="DYO308" s="13"/>
      <c r="DYP308" s="13"/>
      <c r="DYQ308" s="13"/>
      <c r="DYR308" s="13"/>
      <c r="DYS308" s="13"/>
      <c r="DYT308" s="13"/>
      <c r="DYU308" s="13"/>
      <c r="DYV308" s="13"/>
      <c r="DYW308" s="13"/>
      <c r="DYX308" s="13"/>
      <c r="DYY308" s="13"/>
      <c r="DYZ308" s="13"/>
      <c r="DZA308" s="13"/>
      <c r="DZB308" s="13"/>
      <c r="DZC308" s="13"/>
      <c r="DZD308" s="13"/>
      <c r="DZE308" s="13"/>
      <c r="DZF308" s="13"/>
      <c r="DZG308" s="13"/>
      <c r="DZH308" s="13"/>
      <c r="DZI308" s="13"/>
      <c r="DZJ308" s="13"/>
      <c r="DZK308" s="13"/>
      <c r="DZL308" s="13"/>
      <c r="DZM308" s="13"/>
      <c r="DZN308" s="13"/>
      <c r="DZO308" s="13"/>
      <c r="DZP308" s="13"/>
      <c r="DZQ308" s="13"/>
      <c r="DZR308" s="13"/>
      <c r="DZS308" s="13"/>
      <c r="DZT308" s="13"/>
      <c r="DZU308" s="13"/>
      <c r="DZV308" s="13"/>
      <c r="DZW308" s="13"/>
      <c r="DZX308" s="13"/>
      <c r="DZY308" s="13"/>
      <c r="DZZ308" s="13"/>
      <c r="EAA308" s="13"/>
      <c r="EAB308" s="13"/>
      <c r="EAC308" s="13"/>
      <c r="EAD308" s="13"/>
      <c r="EAE308" s="13"/>
      <c r="EAF308" s="13"/>
      <c r="EAG308" s="13"/>
      <c r="EAH308" s="13"/>
      <c r="EAI308" s="13"/>
      <c r="EAJ308" s="13"/>
      <c r="EAK308" s="13"/>
      <c r="EAL308" s="13"/>
      <c r="EAM308" s="13"/>
      <c r="EAN308" s="13"/>
      <c r="EAO308" s="13"/>
      <c r="EAP308" s="13"/>
      <c r="EAQ308" s="13"/>
      <c r="EAR308" s="13"/>
      <c r="EAS308" s="13"/>
      <c r="EAT308" s="13"/>
      <c r="EAU308" s="13"/>
      <c r="EAV308" s="13"/>
      <c r="EAW308" s="13"/>
      <c r="EAX308" s="13"/>
      <c r="EAY308" s="13"/>
      <c r="EAZ308" s="13"/>
      <c r="EBA308" s="13"/>
      <c r="EBB308" s="13"/>
      <c r="EBC308" s="13"/>
      <c r="EBD308" s="13"/>
      <c r="EBE308" s="13"/>
      <c r="EBF308" s="13"/>
      <c r="EBG308" s="13"/>
      <c r="EBH308" s="13"/>
      <c r="EBI308" s="13"/>
      <c r="EBJ308" s="13"/>
      <c r="EBK308" s="13"/>
      <c r="EBL308" s="13"/>
      <c r="EBM308" s="13"/>
      <c r="EBN308" s="13"/>
      <c r="EBO308" s="13"/>
      <c r="EBP308" s="13"/>
      <c r="EBQ308" s="13"/>
      <c r="EBR308" s="13"/>
      <c r="EBS308" s="13"/>
      <c r="EBT308" s="13"/>
      <c r="EBU308" s="13"/>
      <c r="EBV308" s="13"/>
      <c r="EBW308" s="13"/>
      <c r="EBX308" s="13"/>
      <c r="EBY308" s="13"/>
      <c r="EBZ308" s="13"/>
      <c r="ECA308" s="13"/>
      <c r="ECB308" s="13"/>
      <c r="ECC308" s="13"/>
      <c r="ECD308" s="13"/>
      <c r="ECE308" s="13"/>
      <c r="ECF308" s="13"/>
      <c r="ECG308" s="13"/>
      <c r="ECH308" s="13"/>
      <c r="ECI308" s="13"/>
      <c r="ECJ308" s="13"/>
      <c r="ECK308" s="13"/>
      <c r="ECL308" s="13"/>
      <c r="ECM308" s="13"/>
      <c r="ECN308" s="13"/>
      <c r="ECO308" s="13"/>
      <c r="ECP308" s="13"/>
      <c r="ECQ308" s="13"/>
      <c r="ECR308" s="13"/>
      <c r="ECS308" s="13"/>
      <c r="ECT308" s="13"/>
      <c r="ECU308" s="13"/>
      <c r="ECV308" s="13"/>
      <c r="ECW308" s="13"/>
      <c r="ECX308" s="13"/>
      <c r="ECY308" s="13"/>
      <c r="ECZ308" s="13"/>
      <c r="EDA308" s="13"/>
      <c r="EDB308" s="13"/>
      <c r="EDC308" s="13"/>
      <c r="EDD308" s="13"/>
      <c r="EDE308" s="13"/>
      <c r="EDF308" s="13"/>
      <c r="EDG308" s="13"/>
      <c r="EDH308" s="13"/>
      <c r="EDI308" s="13"/>
      <c r="EDJ308" s="13"/>
      <c r="EDK308" s="13"/>
      <c r="EDL308" s="13"/>
      <c r="EDM308" s="13"/>
      <c r="EDN308" s="13"/>
      <c r="EDO308" s="13"/>
      <c r="EDP308" s="13"/>
      <c r="EDQ308" s="13"/>
      <c r="EDR308" s="13"/>
      <c r="EDS308" s="13"/>
      <c r="EDT308" s="13"/>
      <c r="EDU308" s="13"/>
      <c r="EDV308" s="13"/>
      <c r="EDW308" s="13"/>
      <c r="EDX308" s="13"/>
      <c r="EDY308" s="13"/>
      <c r="EDZ308" s="13"/>
      <c r="EEA308" s="13"/>
      <c r="EEB308" s="13"/>
      <c r="EEC308" s="13"/>
      <c r="EED308" s="13"/>
      <c r="EEE308" s="13"/>
      <c r="EEF308" s="13"/>
      <c r="EEG308" s="13"/>
      <c r="EEH308" s="13"/>
      <c r="EEI308" s="13"/>
      <c r="EEJ308" s="13"/>
      <c r="EEK308" s="13"/>
      <c r="EEL308" s="13"/>
      <c r="EEM308" s="13"/>
      <c r="EEN308" s="13"/>
      <c r="EEO308" s="13"/>
      <c r="EEP308" s="13"/>
      <c r="EEQ308" s="13"/>
      <c r="EER308" s="13"/>
      <c r="EES308" s="13"/>
      <c r="EET308" s="13"/>
      <c r="EEU308" s="13"/>
      <c r="EEV308" s="13"/>
      <c r="EEW308" s="13"/>
      <c r="EEX308" s="13"/>
      <c r="EEY308" s="13"/>
      <c r="EEZ308" s="13"/>
      <c r="EFA308" s="13"/>
      <c r="EFB308" s="13"/>
      <c r="EFC308" s="13"/>
      <c r="EFD308" s="13"/>
      <c r="EFE308" s="13"/>
      <c r="EFF308" s="13"/>
      <c r="EFG308" s="13"/>
      <c r="EFH308" s="13"/>
      <c r="EFI308" s="13"/>
      <c r="EFJ308" s="13"/>
      <c r="EFK308" s="13"/>
      <c r="EFL308" s="13"/>
      <c r="EFM308" s="13"/>
      <c r="EFN308" s="13"/>
      <c r="EFO308" s="13"/>
      <c r="EFP308" s="13"/>
      <c r="EFQ308" s="13"/>
      <c r="EFR308" s="13"/>
      <c r="EFS308" s="13"/>
      <c r="EFT308" s="13"/>
      <c r="EFU308" s="13"/>
      <c r="EFV308" s="13"/>
      <c r="EFW308" s="13"/>
      <c r="EFX308" s="13"/>
      <c r="EFY308" s="13"/>
      <c r="EFZ308" s="13"/>
      <c r="EGA308" s="13"/>
      <c r="EGB308" s="13"/>
      <c r="EGC308" s="13"/>
      <c r="EGD308" s="13"/>
      <c r="EGE308" s="13"/>
      <c r="EGF308" s="13"/>
      <c r="EGG308" s="13"/>
      <c r="EGH308" s="13"/>
      <c r="EGI308" s="13"/>
      <c r="EGJ308" s="13"/>
      <c r="EGK308" s="13"/>
      <c r="EGL308" s="13"/>
      <c r="EGM308" s="13"/>
      <c r="EGN308" s="13"/>
      <c r="EGO308" s="13"/>
      <c r="EGP308" s="13"/>
      <c r="EGQ308" s="13"/>
      <c r="EGR308" s="13"/>
      <c r="EGS308" s="13"/>
      <c r="EGT308" s="13"/>
      <c r="EGU308" s="13"/>
      <c r="EGV308" s="13"/>
      <c r="EGW308" s="13"/>
      <c r="EGX308" s="13"/>
      <c r="EGY308" s="13"/>
      <c r="EGZ308" s="13"/>
      <c r="EHA308" s="13"/>
      <c r="EHB308" s="13"/>
      <c r="EHC308" s="13"/>
      <c r="EHD308" s="13"/>
      <c r="EHE308" s="13"/>
      <c r="EHF308" s="13"/>
      <c r="EHG308" s="13"/>
      <c r="EHH308" s="13"/>
      <c r="EHI308" s="13"/>
      <c r="EHJ308" s="13"/>
      <c r="EHK308" s="13"/>
      <c r="EHL308" s="13"/>
      <c r="EHM308" s="13"/>
      <c r="EHN308" s="13"/>
      <c r="EHO308" s="13"/>
      <c r="EHP308" s="13"/>
      <c r="EHQ308" s="13"/>
      <c r="EHR308" s="13"/>
      <c r="EHS308" s="13"/>
      <c r="EHT308" s="13"/>
      <c r="EHU308" s="13"/>
      <c r="EHV308" s="13"/>
      <c r="EHW308" s="13"/>
      <c r="EHX308" s="13"/>
      <c r="EHY308" s="13"/>
      <c r="EHZ308" s="13"/>
      <c r="EIA308" s="13"/>
      <c r="EIB308" s="13"/>
      <c r="EIC308" s="13"/>
      <c r="EID308" s="13"/>
      <c r="EIE308" s="13"/>
      <c r="EIF308" s="13"/>
      <c r="EIG308" s="13"/>
      <c r="EIH308" s="13"/>
      <c r="EII308" s="13"/>
      <c r="EIJ308" s="13"/>
      <c r="EIK308" s="13"/>
      <c r="EIL308" s="13"/>
    </row>
    <row r="309" spans="1:3626" s="13" customFormat="1" ht="18.75" thickBot="1" x14ac:dyDescent="0.3">
      <c r="A309" s="66" t="s">
        <v>300</v>
      </c>
      <c r="B309" s="162"/>
      <c r="C309" s="162"/>
      <c r="D309" s="162"/>
      <c r="E309" s="306"/>
      <c r="F309" s="306"/>
      <c r="G309" s="174">
        <f>G304+G308</f>
        <v>2214.3000000000002</v>
      </c>
      <c r="H309" s="163"/>
      <c r="I309" s="163"/>
      <c r="J309" s="163">
        <v>2214.3000000000002</v>
      </c>
      <c r="K309" s="201"/>
      <c r="L309" s="163"/>
      <c r="M309" s="163"/>
      <c r="N309" s="262"/>
    </row>
    <row r="310" spans="1:3626" s="7" customFormat="1" x14ac:dyDescent="0.25">
      <c r="A310" s="24" t="s">
        <v>180</v>
      </c>
      <c r="B310" s="164"/>
      <c r="C310" s="164"/>
      <c r="D310" s="164"/>
      <c r="E310" s="164"/>
      <c r="F310" s="164"/>
      <c r="G310" s="164"/>
      <c r="H310" s="165"/>
      <c r="I310" s="165"/>
      <c r="J310" s="165"/>
      <c r="K310" s="203"/>
      <c r="L310" s="165"/>
      <c r="M310" s="165"/>
      <c r="N310" s="266"/>
    </row>
    <row r="311" spans="1:3626" s="7" customFormat="1" x14ac:dyDescent="0.25">
      <c r="A311" s="9" t="s">
        <v>281</v>
      </c>
      <c r="B311" s="217"/>
      <c r="C311" s="217"/>
      <c r="D311" s="217"/>
      <c r="E311" s="217"/>
      <c r="F311" s="217"/>
      <c r="G311" s="274">
        <v>0</v>
      </c>
      <c r="H311" s="214"/>
      <c r="I311" s="214"/>
      <c r="J311" s="216">
        <v>3000</v>
      </c>
      <c r="K311" s="215"/>
      <c r="L311" s="214"/>
      <c r="M311" s="214"/>
      <c r="N311" s="271">
        <v>3000</v>
      </c>
    </row>
    <row r="312" spans="1:3626" customFormat="1" x14ac:dyDescent="0.25">
      <c r="A312" s="22" t="s">
        <v>313</v>
      </c>
      <c r="B312" s="155"/>
      <c r="C312" s="155"/>
      <c r="D312" s="155"/>
      <c r="E312" s="155"/>
      <c r="F312" s="155"/>
      <c r="G312" s="155"/>
      <c r="H312" s="90"/>
      <c r="I312" s="90">
        <v>3000</v>
      </c>
      <c r="J312" s="109"/>
      <c r="K312" s="195"/>
      <c r="L312" s="90"/>
      <c r="M312" s="109"/>
      <c r="N312" s="252"/>
    </row>
    <row r="313" spans="1:3626" customFormat="1" x14ac:dyDescent="0.25">
      <c r="A313" s="8" t="s">
        <v>165</v>
      </c>
      <c r="B313" s="68"/>
      <c r="C313" s="68"/>
      <c r="D313" s="68"/>
      <c r="E313" s="68"/>
      <c r="F313" s="68"/>
      <c r="G313" s="68"/>
      <c r="H313" s="90"/>
      <c r="I313" s="90"/>
      <c r="J313" s="90"/>
      <c r="K313" s="188"/>
      <c r="L313" s="90"/>
      <c r="M313" s="90"/>
      <c r="N313" s="246"/>
    </row>
    <row r="314" spans="1:3626" customFormat="1" ht="18.75" thickBot="1" x14ac:dyDescent="0.3">
      <c r="A314" s="11"/>
      <c r="B314" s="113"/>
      <c r="C314" s="113"/>
      <c r="D314" s="113"/>
      <c r="E314" s="113"/>
      <c r="F314" s="113"/>
      <c r="G314" s="113"/>
      <c r="H314" s="105"/>
      <c r="I314" s="105"/>
      <c r="J314" s="105"/>
      <c r="K314" s="183"/>
      <c r="L314" s="105"/>
      <c r="M314" s="105"/>
      <c r="N314" s="248"/>
    </row>
    <row r="315" spans="1:3626" s="16" customFormat="1" ht="19.5" thickTop="1" thickBot="1" x14ac:dyDescent="0.3">
      <c r="A315" s="62" t="s">
        <v>181</v>
      </c>
      <c r="B315" s="126">
        <f>SUM(B312:B313)</f>
        <v>0</v>
      </c>
      <c r="C315" s="126"/>
      <c r="D315" s="126">
        <f>SUM(D312:D313)</f>
        <v>0</v>
      </c>
      <c r="E315" s="126"/>
      <c r="F315" s="126"/>
      <c r="G315" s="126">
        <f>B315-D315</f>
        <v>0</v>
      </c>
      <c r="H315" s="127">
        <v>0</v>
      </c>
      <c r="I315" s="127">
        <v>3000</v>
      </c>
      <c r="J315" s="127">
        <v>-3000</v>
      </c>
      <c r="K315" s="184"/>
      <c r="L315" s="127">
        <v>0</v>
      </c>
      <c r="M315" s="127">
        <v>0</v>
      </c>
      <c r="N315" s="251">
        <v>3000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  <c r="IW315" s="13"/>
      <c r="IX315" s="13"/>
      <c r="IY315" s="13"/>
      <c r="IZ315" s="13"/>
      <c r="JA315" s="13"/>
      <c r="JB315" s="13"/>
      <c r="JC315" s="13"/>
      <c r="JD315" s="13"/>
      <c r="JE315" s="13"/>
      <c r="JF315" s="13"/>
      <c r="JG315" s="13"/>
      <c r="JH315" s="13"/>
      <c r="JI315" s="13"/>
      <c r="JJ315" s="13"/>
      <c r="JK315" s="13"/>
      <c r="JL315" s="13"/>
      <c r="JM315" s="13"/>
      <c r="JN315" s="13"/>
      <c r="JO315" s="13"/>
      <c r="JP315" s="13"/>
      <c r="JQ315" s="13"/>
      <c r="JR315" s="13"/>
      <c r="JS315" s="13"/>
      <c r="JT315" s="13"/>
      <c r="JU315" s="13"/>
      <c r="JV315" s="13"/>
      <c r="JW315" s="13"/>
      <c r="JX315" s="13"/>
      <c r="JY315" s="13"/>
      <c r="JZ315" s="13"/>
      <c r="KA315" s="13"/>
      <c r="KB315" s="13"/>
      <c r="KC315" s="13"/>
      <c r="KD315" s="13"/>
      <c r="KE315" s="13"/>
      <c r="KF315" s="13"/>
      <c r="KG315" s="13"/>
      <c r="KH315" s="13"/>
      <c r="KI315" s="13"/>
      <c r="KJ315" s="13"/>
      <c r="KK315" s="13"/>
      <c r="KL315" s="13"/>
      <c r="KM315" s="13"/>
      <c r="KN315" s="13"/>
      <c r="KO315" s="13"/>
      <c r="KP315" s="13"/>
      <c r="KQ315" s="13"/>
      <c r="KR315" s="13"/>
      <c r="KS315" s="13"/>
      <c r="KT315" s="13"/>
      <c r="KU315" s="13"/>
      <c r="KV315" s="13"/>
      <c r="KW315" s="13"/>
      <c r="KX315" s="13"/>
      <c r="KY315" s="13"/>
      <c r="KZ315" s="13"/>
      <c r="LA315" s="13"/>
      <c r="LB315" s="13"/>
      <c r="LC315" s="13"/>
      <c r="LD315" s="13"/>
      <c r="LE315" s="13"/>
      <c r="LF315" s="13"/>
      <c r="LG315" s="13"/>
      <c r="LH315" s="13"/>
      <c r="LI315" s="13"/>
      <c r="LJ315" s="13"/>
      <c r="LK315" s="13"/>
      <c r="LL315" s="13"/>
      <c r="LM315" s="13"/>
      <c r="LN315" s="13"/>
      <c r="LO315" s="13"/>
      <c r="LP315" s="13"/>
      <c r="LQ315" s="13"/>
      <c r="LR315" s="13"/>
      <c r="LS315" s="13"/>
      <c r="LT315" s="13"/>
      <c r="LU315" s="13"/>
      <c r="LV315" s="13"/>
      <c r="LW315" s="13"/>
      <c r="LX315" s="13"/>
      <c r="LY315" s="13"/>
      <c r="LZ315" s="13"/>
      <c r="MA315" s="13"/>
      <c r="MB315" s="13"/>
      <c r="MC315" s="13"/>
      <c r="MD315" s="13"/>
      <c r="ME315" s="13"/>
      <c r="MF315" s="13"/>
      <c r="MG315" s="13"/>
      <c r="MH315" s="13"/>
      <c r="MI315" s="13"/>
      <c r="MJ315" s="13"/>
      <c r="MK315" s="13"/>
      <c r="ML315" s="13"/>
      <c r="MM315" s="13"/>
      <c r="MN315" s="13"/>
      <c r="MO315" s="13"/>
      <c r="MP315" s="13"/>
      <c r="MQ315" s="13"/>
      <c r="MR315" s="13"/>
      <c r="MS315" s="13"/>
      <c r="MT315" s="13"/>
      <c r="MU315" s="13"/>
      <c r="MV315" s="13"/>
      <c r="MW315" s="13"/>
      <c r="MX315" s="13"/>
      <c r="MY315" s="13"/>
      <c r="MZ315" s="13"/>
      <c r="NA315" s="13"/>
      <c r="NB315" s="13"/>
      <c r="NC315" s="13"/>
      <c r="ND315" s="13"/>
      <c r="NE315" s="13"/>
      <c r="NF315" s="13"/>
      <c r="NG315" s="13"/>
      <c r="NH315" s="13"/>
      <c r="NI315" s="13"/>
      <c r="NJ315" s="13"/>
      <c r="NK315" s="13"/>
      <c r="NL315" s="13"/>
      <c r="NM315" s="13"/>
      <c r="NN315" s="13"/>
      <c r="NO315" s="13"/>
      <c r="NP315" s="13"/>
      <c r="NQ315" s="13"/>
      <c r="NR315" s="13"/>
      <c r="NS315" s="13"/>
      <c r="NT315" s="13"/>
      <c r="NU315" s="13"/>
      <c r="NV315" s="13"/>
      <c r="NW315" s="13"/>
      <c r="NX315" s="13"/>
      <c r="NY315" s="13"/>
      <c r="NZ315" s="13"/>
      <c r="OA315" s="13"/>
      <c r="OB315" s="13"/>
      <c r="OC315" s="13"/>
      <c r="OD315" s="13"/>
      <c r="OE315" s="13"/>
      <c r="OF315" s="13"/>
      <c r="OG315" s="13"/>
      <c r="OH315" s="13"/>
      <c r="OI315" s="13"/>
      <c r="OJ315" s="13"/>
      <c r="OK315" s="13"/>
      <c r="OL315" s="13"/>
      <c r="OM315" s="13"/>
      <c r="ON315" s="13"/>
      <c r="OO315" s="13"/>
      <c r="OP315" s="13"/>
      <c r="OQ315" s="13"/>
      <c r="OR315" s="13"/>
      <c r="OS315" s="13"/>
      <c r="OT315" s="13"/>
      <c r="OU315" s="13"/>
      <c r="OV315" s="13"/>
      <c r="OW315" s="13"/>
      <c r="OX315" s="13"/>
      <c r="OY315" s="13"/>
      <c r="OZ315" s="13"/>
      <c r="PA315" s="13"/>
      <c r="PB315" s="13"/>
      <c r="PC315" s="13"/>
      <c r="PD315" s="13"/>
      <c r="PE315" s="13"/>
      <c r="PF315" s="13"/>
      <c r="PG315" s="13"/>
      <c r="PH315" s="13"/>
      <c r="PI315" s="13"/>
      <c r="PJ315" s="13"/>
      <c r="PK315" s="13"/>
      <c r="PL315" s="13"/>
      <c r="PM315" s="13"/>
      <c r="PN315" s="13"/>
      <c r="PO315" s="13"/>
      <c r="PP315" s="13"/>
      <c r="PQ315" s="13"/>
      <c r="PR315" s="13"/>
      <c r="PS315" s="13"/>
      <c r="PT315" s="13"/>
      <c r="PU315" s="13"/>
      <c r="PV315" s="13"/>
      <c r="PW315" s="13"/>
      <c r="PX315" s="13"/>
      <c r="PY315" s="13"/>
      <c r="PZ315" s="13"/>
      <c r="QA315" s="13"/>
      <c r="QB315" s="13"/>
      <c r="QC315" s="13"/>
      <c r="QD315" s="13"/>
      <c r="QE315" s="13"/>
      <c r="QF315" s="13"/>
      <c r="QG315" s="13"/>
      <c r="QH315" s="13"/>
      <c r="QI315" s="13"/>
      <c r="QJ315" s="13"/>
      <c r="QK315" s="13"/>
      <c r="QL315" s="13"/>
      <c r="QM315" s="13"/>
      <c r="QN315" s="13"/>
      <c r="QO315" s="13"/>
      <c r="QP315" s="13"/>
      <c r="QQ315" s="13"/>
      <c r="QR315" s="13"/>
      <c r="QS315" s="13"/>
      <c r="QT315" s="13"/>
      <c r="QU315" s="13"/>
      <c r="QV315" s="13"/>
      <c r="QW315" s="13"/>
      <c r="QX315" s="13"/>
      <c r="QY315" s="13"/>
      <c r="QZ315" s="13"/>
      <c r="RA315" s="13"/>
      <c r="RB315" s="13"/>
      <c r="RC315" s="13"/>
      <c r="RD315" s="13"/>
      <c r="RE315" s="13"/>
      <c r="RF315" s="13"/>
      <c r="RG315" s="13"/>
      <c r="RH315" s="13"/>
      <c r="RI315" s="13"/>
      <c r="RJ315" s="13"/>
      <c r="RK315" s="13"/>
      <c r="RL315" s="13"/>
      <c r="RM315" s="13"/>
      <c r="RN315" s="13"/>
      <c r="RO315" s="13"/>
      <c r="RP315" s="13"/>
      <c r="RQ315" s="13"/>
      <c r="RR315" s="13"/>
      <c r="RS315" s="13"/>
      <c r="RT315" s="13"/>
      <c r="RU315" s="13"/>
      <c r="RV315" s="13"/>
      <c r="RW315" s="13"/>
      <c r="RX315" s="13"/>
      <c r="RY315" s="13"/>
      <c r="RZ315" s="13"/>
      <c r="SA315" s="13"/>
      <c r="SB315" s="13"/>
      <c r="SC315" s="13"/>
      <c r="SD315" s="13"/>
      <c r="SE315" s="13"/>
      <c r="SF315" s="13"/>
      <c r="SG315" s="13"/>
      <c r="SH315" s="13"/>
      <c r="SI315" s="13"/>
      <c r="SJ315" s="13"/>
      <c r="SK315" s="13"/>
      <c r="SL315" s="13"/>
      <c r="SM315" s="13"/>
      <c r="SN315" s="13"/>
      <c r="SO315" s="13"/>
      <c r="SP315" s="13"/>
      <c r="SQ315" s="13"/>
      <c r="SR315" s="13"/>
      <c r="SS315" s="13"/>
      <c r="ST315" s="13"/>
      <c r="SU315" s="13"/>
      <c r="SV315" s="13"/>
      <c r="SW315" s="13"/>
      <c r="SX315" s="13"/>
      <c r="SY315" s="13"/>
      <c r="SZ315" s="13"/>
      <c r="TA315" s="13"/>
      <c r="TB315" s="13"/>
      <c r="TC315" s="13"/>
      <c r="TD315" s="13"/>
      <c r="TE315" s="13"/>
      <c r="TF315" s="13"/>
      <c r="TG315" s="13"/>
      <c r="TH315" s="13"/>
      <c r="TI315" s="13"/>
      <c r="TJ315" s="13"/>
      <c r="TK315" s="13"/>
      <c r="TL315" s="13"/>
      <c r="TM315" s="13"/>
      <c r="TN315" s="13"/>
      <c r="TO315" s="13"/>
      <c r="TP315" s="13"/>
      <c r="TQ315" s="13"/>
      <c r="TR315" s="13"/>
      <c r="TS315" s="13"/>
      <c r="TT315" s="13"/>
      <c r="TU315" s="13"/>
      <c r="TV315" s="13"/>
      <c r="TW315" s="13"/>
      <c r="TX315" s="13"/>
      <c r="TY315" s="13"/>
      <c r="TZ315" s="13"/>
      <c r="UA315" s="13"/>
      <c r="UB315" s="13"/>
      <c r="UC315" s="13"/>
      <c r="UD315" s="13"/>
      <c r="UE315" s="13"/>
      <c r="UF315" s="13"/>
      <c r="UG315" s="13"/>
      <c r="UH315" s="13"/>
      <c r="UI315" s="13"/>
      <c r="UJ315" s="13"/>
      <c r="UK315" s="13"/>
      <c r="UL315" s="13"/>
      <c r="UM315" s="13"/>
      <c r="UN315" s="13"/>
      <c r="UO315" s="13"/>
      <c r="UP315" s="13"/>
      <c r="UQ315" s="13"/>
      <c r="UR315" s="13"/>
      <c r="US315" s="13"/>
      <c r="UT315" s="13"/>
      <c r="UU315" s="13"/>
      <c r="UV315" s="13"/>
      <c r="UW315" s="13"/>
      <c r="UX315" s="13"/>
      <c r="UY315" s="13"/>
      <c r="UZ315" s="13"/>
      <c r="VA315" s="13"/>
      <c r="VB315" s="13"/>
      <c r="VC315" s="13"/>
      <c r="VD315" s="13"/>
      <c r="VE315" s="13"/>
      <c r="VF315" s="13"/>
      <c r="VG315" s="13"/>
      <c r="VH315" s="13"/>
      <c r="VI315" s="13"/>
      <c r="VJ315" s="13"/>
      <c r="VK315" s="13"/>
      <c r="VL315" s="13"/>
      <c r="VM315" s="13"/>
      <c r="VN315" s="13"/>
      <c r="VO315" s="13"/>
      <c r="VP315" s="13"/>
      <c r="VQ315" s="13"/>
      <c r="VR315" s="13"/>
      <c r="VS315" s="13"/>
      <c r="VT315" s="13"/>
      <c r="VU315" s="13"/>
      <c r="VV315" s="13"/>
      <c r="VW315" s="13"/>
      <c r="VX315" s="13"/>
      <c r="VY315" s="13"/>
      <c r="VZ315" s="13"/>
      <c r="WA315" s="13"/>
      <c r="WB315" s="13"/>
      <c r="WC315" s="13"/>
      <c r="WD315" s="13"/>
      <c r="WE315" s="13"/>
      <c r="WF315" s="13"/>
      <c r="WG315" s="13"/>
      <c r="WH315" s="13"/>
      <c r="WI315" s="13"/>
      <c r="WJ315" s="13"/>
      <c r="WK315" s="13"/>
      <c r="WL315" s="13"/>
      <c r="WM315" s="13"/>
      <c r="WN315" s="13"/>
      <c r="WO315" s="13"/>
      <c r="WP315" s="13"/>
      <c r="WQ315" s="13"/>
      <c r="WR315" s="13"/>
      <c r="WS315" s="13"/>
      <c r="WT315" s="13"/>
      <c r="WU315" s="13"/>
      <c r="WV315" s="13"/>
      <c r="WW315" s="13"/>
      <c r="WX315" s="13"/>
      <c r="WY315" s="13"/>
      <c r="WZ315" s="13"/>
      <c r="XA315" s="13"/>
      <c r="XB315" s="13"/>
      <c r="XC315" s="13"/>
      <c r="XD315" s="13"/>
      <c r="XE315" s="13"/>
      <c r="XF315" s="13"/>
      <c r="XG315" s="13"/>
      <c r="XH315" s="13"/>
      <c r="XI315" s="13"/>
      <c r="XJ315" s="13"/>
      <c r="XK315" s="13"/>
      <c r="XL315" s="13"/>
      <c r="XM315" s="13"/>
      <c r="XN315" s="13"/>
      <c r="XO315" s="13"/>
      <c r="XP315" s="13"/>
      <c r="XQ315" s="13"/>
      <c r="XR315" s="13"/>
      <c r="XS315" s="13"/>
      <c r="XT315" s="13"/>
      <c r="XU315" s="13"/>
      <c r="XV315" s="13"/>
      <c r="XW315" s="13"/>
      <c r="XX315" s="13"/>
      <c r="XY315" s="13"/>
      <c r="XZ315" s="13"/>
      <c r="YA315" s="13"/>
      <c r="YB315" s="13"/>
      <c r="YC315" s="13"/>
      <c r="YD315" s="13"/>
      <c r="YE315" s="13"/>
      <c r="YF315" s="13"/>
      <c r="YG315" s="13"/>
      <c r="YH315" s="13"/>
      <c r="YI315" s="13"/>
      <c r="YJ315" s="13"/>
      <c r="YK315" s="13"/>
      <c r="YL315" s="13"/>
      <c r="YM315" s="13"/>
      <c r="YN315" s="13"/>
      <c r="YO315" s="13"/>
      <c r="YP315" s="13"/>
      <c r="YQ315" s="13"/>
      <c r="YR315" s="13"/>
      <c r="YS315" s="13"/>
      <c r="YT315" s="13"/>
      <c r="YU315" s="13"/>
      <c r="YV315" s="13"/>
      <c r="YW315" s="13"/>
      <c r="YX315" s="13"/>
      <c r="YY315" s="13"/>
      <c r="YZ315" s="13"/>
      <c r="ZA315" s="13"/>
      <c r="ZB315" s="13"/>
      <c r="ZC315" s="13"/>
      <c r="ZD315" s="13"/>
      <c r="ZE315" s="13"/>
      <c r="ZF315" s="13"/>
      <c r="ZG315" s="13"/>
      <c r="ZH315" s="13"/>
      <c r="ZI315" s="13"/>
      <c r="ZJ315" s="13"/>
      <c r="ZK315" s="13"/>
      <c r="ZL315" s="13"/>
      <c r="ZM315" s="13"/>
      <c r="ZN315" s="13"/>
      <c r="ZO315" s="13"/>
      <c r="ZP315" s="13"/>
      <c r="ZQ315" s="13"/>
      <c r="ZR315" s="13"/>
      <c r="ZS315" s="13"/>
      <c r="ZT315" s="13"/>
      <c r="ZU315" s="13"/>
      <c r="ZV315" s="13"/>
      <c r="ZW315" s="13"/>
      <c r="ZX315" s="13"/>
      <c r="ZY315" s="13"/>
      <c r="ZZ315" s="13"/>
      <c r="AAA315" s="13"/>
      <c r="AAB315" s="13"/>
      <c r="AAC315" s="13"/>
      <c r="AAD315" s="13"/>
      <c r="AAE315" s="13"/>
      <c r="AAF315" s="13"/>
      <c r="AAG315" s="13"/>
      <c r="AAH315" s="13"/>
      <c r="AAI315" s="13"/>
      <c r="AAJ315" s="13"/>
      <c r="AAK315" s="13"/>
      <c r="AAL315" s="13"/>
      <c r="AAM315" s="13"/>
      <c r="AAN315" s="13"/>
      <c r="AAO315" s="13"/>
      <c r="AAP315" s="13"/>
      <c r="AAQ315" s="13"/>
      <c r="AAR315" s="13"/>
      <c r="AAS315" s="13"/>
      <c r="AAT315" s="13"/>
      <c r="AAU315" s="13"/>
      <c r="AAV315" s="13"/>
      <c r="AAW315" s="13"/>
      <c r="AAX315" s="13"/>
      <c r="AAY315" s="13"/>
      <c r="AAZ315" s="13"/>
      <c r="ABA315" s="13"/>
      <c r="ABB315" s="13"/>
      <c r="ABC315" s="13"/>
      <c r="ABD315" s="13"/>
      <c r="ABE315" s="13"/>
      <c r="ABF315" s="13"/>
      <c r="ABG315" s="13"/>
      <c r="ABH315" s="13"/>
      <c r="ABI315" s="13"/>
      <c r="ABJ315" s="13"/>
      <c r="ABK315" s="13"/>
      <c r="ABL315" s="13"/>
      <c r="ABM315" s="13"/>
      <c r="ABN315" s="13"/>
      <c r="ABO315" s="13"/>
      <c r="ABP315" s="13"/>
      <c r="ABQ315" s="13"/>
      <c r="ABR315" s="13"/>
      <c r="ABS315" s="13"/>
      <c r="ABT315" s="13"/>
      <c r="ABU315" s="13"/>
      <c r="ABV315" s="13"/>
      <c r="ABW315" s="13"/>
      <c r="ABX315" s="13"/>
      <c r="ABY315" s="13"/>
      <c r="ABZ315" s="13"/>
      <c r="ACA315" s="13"/>
      <c r="ACB315" s="13"/>
      <c r="ACC315" s="13"/>
      <c r="ACD315" s="13"/>
      <c r="ACE315" s="13"/>
      <c r="ACF315" s="13"/>
      <c r="ACG315" s="13"/>
      <c r="ACH315" s="13"/>
      <c r="ACI315" s="13"/>
      <c r="ACJ315" s="13"/>
      <c r="ACK315" s="13"/>
      <c r="ACL315" s="13"/>
      <c r="ACM315" s="13"/>
      <c r="ACN315" s="13"/>
      <c r="ACO315" s="13"/>
      <c r="ACP315" s="13"/>
      <c r="ACQ315" s="13"/>
      <c r="ACR315" s="13"/>
      <c r="ACS315" s="13"/>
      <c r="ACT315" s="13"/>
      <c r="ACU315" s="13"/>
      <c r="ACV315" s="13"/>
      <c r="ACW315" s="13"/>
      <c r="ACX315" s="13"/>
      <c r="ACY315" s="13"/>
      <c r="ACZ315" s="13"/>
      <c r="ADA315" s="13"/>
      <c r="ADB315" s="13"/>
      <c r="ADC315" s="13"/>
      <c r="ADD315" s="13"/>
      <c r="ADE315" s="13"/>
      <c r="ADF315" s="13"/>
      <c r="ADG315" s="13"/>
      <c r="ADH315" s="13"/>
      <c r="ADI315" s="13"/>
      <c r="ADJ315" s="13"/>
      <c r="ADK315" s="13"/>
      <c r="ADL315" s="13"/>
      <c r="ADM315" s="13"/>
      <c r="ADN315" s="13"/>
      <c r="ADO315" s="13"/>
      <c r="ADP315" s="13"/>
      <c r="ADQ315" s="13"/>
      <c r="ADR315" s="13"/>
      <c r="ADS315" s="13"/>
      <c r="ADT315" s="13"/>
      <c r="ADU315" s="13"/>
      <c r="ADV315" s="13"/>
      <c r="ADW315" s="13"/>
      <c r="ADX315" s="13"/>
      <c r="ADY315" s="13"/>
      <c r="ADZ315" s="13"/>
      <c r="AEA315" s="13"/>
      <c r="AEB315" s="13"/>
      <c r="AEC315" s="13"/>
      <c r="AED315" s="13"/>
      <c r="AEE315" s="13"/>
      <c r="AEF315" s="13"/>
      <c r="AEG315" s="13"/>
      <c r="AEH315" s="13"/>
      <c r="AEI315" s="13"/>
      <c r="AEJ315" s="13"/>
      <c r="AEK315" s="13"/>
      <c r="AEL315" s="13"/>
      <c r="AEM315" s="13"/>
      <c r="AEN315" s="13"/>
      <c r="AEO315" s="13"/>
      <c r="AEP315" s="13"/>
      <c r="AEQ315" s="13"/>
      <c r="AER315" s="13"/>
      <c r="AES315" s="13"/>
      <c r="AET315" s="13"/>
      <c r="AEU315" s="13"/>
      <c r="AEV315" s="13"/>
      <c r="AEW315" s="13"/>
      <c r="AEX315" s="13"/>
      <c r="AEY315" s="13"/>
      <c r="AEZ315" s="13"/>
      <c r="AFA315" s="13"/>
      <c r="AFB315" s="13"/>
      <c r="AFC315" s="13"/>
      <c r="AFD315" s="13"/>
      <c r="AFE315" s="13"/>
      <c r="AFF315" s="13"/>
      <c r="AFG315" s="13"/>
      <c r="AFH315" s="13"/>
      <c r="AFI315" s="13"/>
      <c r="AFJ315" s="13"/>
      <c r="AFK315" s="13"/>
      <c r="AFL315" s="13"/>
      <c r="AFM315" s="13"/>
      <c r="AFN315" s="13"/>
      <c r="AFO315" s="13"/>
      <c r="AFP315" s="13"/>
      <c r="AFQ315" s="13"/>
      <c r="AFR315" s="13"/>
      <c r="AFS315" s="13"/>
      <c r="AFT315" s="13"/>
      <c r="AFU315" s="13"/>
      <c r="AFV315" s="13"/>
      <c r="AFW315" s="13"/>
      <c r="AFX315" s="13"/>
      <c r="AFY315" s="13"/>
      <c r="AFZ315" s="13"/>
      <c r="AGA315" s="13"/>
      <c r="AGB315" s="13"/>
      <c r="AGC315" s="13"/>
      <c r="AGD315" s="13"/>
      <c r="AGE315" s="13"/>
      <c r="AGF315" s="13"/>
      <c r="AGG315" s="13"/>
      <c r="AGH315" s="13"/>
      <c r="AGI315" s="13"/>
      <c r="AGJ315" s="13"/>
      <c r="AGK315" s="13"/>
      <c r="AGL315" s="13"/>
      <c r="AGM315" s="13"/>
      <c r="AGN315" s="13"/>
      <c r="AGO315" s="13"/>
      <c r="AGP315" s="13"/>
      <c r="AGQ315" s="13"/>
      <c r="AGR315" s="13"/>
      <c r="AGS315" s="13"/>
      <c r="AGT315" s="13"/>
      <c r="AGU315" s="13"/>
      <c r="AGV315" s="13"/>
      <c r="AGW315" s="13"/>
      <c r="AGX315" s="13"/>
      <c r="AGY315" s="13"/>
      <c r="AGZ315" s="13"/>
      <c r="AHA315" s="13"/>
      <c r="AHB315" s="13"/>
      <c r="AHC315" s="13"/>
      <c r="AHD315" s="13"/>
      <c r="AHE315" s="13"/>
      <c r="AHF315" s="13"/>
      <c r="AHG315" s="13"/>
      <c r="AHH315" s="13"/>
      <c r="AHI315" s="13"/>
      <c r="AHJ315" s="13"/>
      <c r="AHK315" s="13"/>
      <c r="AHL315" s="13"/>
      <c r="AHM315" s="13"/>
      <c r="AHN315" s="13"/>
      <c r="AHO315" s="13"/>
      <c r="AHP315" s="13"/>
      <c r="AHQ315" s="13"/>
      <c r="AHR315" s="13"/>
      <c r="AHS315" s="13"/>
      <c r="AHT315" s="13"/>
      <c r="AHU315" s="13"/>
      <c r="AHV315" s="13"/>
      <c r="AHW315" s="13"/>
      <c r="AHX315" s="13"/>
      <c r="AHY315" s="13"/>
      <c r="AHZ315" s="13"/>
      <c r="AIA315" s="13"/>
      <c r="AIB315" s="13"/>
      <c r="AIC315" s="13"/>
      <c r="AID315" s="13"/>
      <c r="AIE315" s="13"/>
      <c r="AIF315" s="13"/>
      <c r="AIG315" s="13"/>
      <c r="AIH315" s="13"/>
      <c r="AII315" s="13"/>
      <c r="AIJ315" s="13"/>
      <c r="AIK315" s="13"/>
      <c r="AIL315" s="13"/>
      <c r="AIM315" s="13"/>
      <c r="AIN315" s="13"/>
      <c r="AIO315" s="13"/>
      <c r="AIP315" s="13"/>
      <c r="AIQ315" s="13"/>
      <c r="AIR315" s="13"/>
      <c r="AIS315" s="13"/>
      <c r="AIT315" s="13"/>
      <c r="AIU315" s="13"/>
      <c r="AIV315" s="13"/>
      <c r="AIW315" s="13"/>
      <c r="AIX315" s="13"/>
      <c r="AIY315" s="13"/>
      <c r="AIZ315" s="13"/>
      <c r="AJA315" s="13"/>
      <c r="AJB315" s="13"/>
      <c r="AJC315" s="13"/>
      <c r="AJD315" s="13"/>
      <c r="AJE315" s="13"/>
      <c r="AJF315" s="13"/>
      <c r="AJG315" s="13"/>
      <c r="AJH315" s="13"/>
      <c r="AJI315" s="13"/>
      <c r="AJJ315" s="13"/>
      <c r="AJK315" s="13"/>
      <c r="AJL315" s="13"/>
      <c r="AJM315" s="13"/>
      <c r="AJN315" s="13"/>
      <c r="AJO315" s="13"/>
      <c r="AJP315" s="13"/>
      <c r="AJQ315" s="13"/>
      <c r="AJR315" s="13"/>
      <c r="AJS315" s="13"/>
      <c r="AJT315" s="13"/>
      <c r="AJU315" s="13"/>
      <c r="AJV315" s="13"/>
      <c r="AJW315" s="13"/>
      <c r="AJX315" s="13"/>
      <c r="AJY315" s="13"/>
      <c r="AJZ315" s="13"/>
      <c r="AKA315" s="13"/>
      <c r="AKB315" s="13"/>
      <c r="AKC315" s="13"/>
      <c r="AKD315" s="13"/>
      <c r="AKE315" s="13"/>
      <c r="AKF315" s="13"/>
      <c r="AKG315" s="13"/>
      <c r="AKH315" s="13"/>
      <c r="AKI315" s="13"/>
      <c r="AKJ315" s="13"/>
      <c r="AKK315" s="13"/>
      <c r="AKL315" s="13"/>
      <c r="AKM315" s="13"/>
      <c r="AKN315" s="13"/>
      <c r="AKO315" s="13"/>
      <c r="AKP315" s="13"/>
      <c r="AKQ315" s="13"/>
      <c r="AKR315" s="13"/>
      <c r="AKS315" s="13"/>
      <c r="AKT315" s="13"/>
      <c r="AKU315" s="13"/>
      <c r="AKV315" s="13"/>
      <c r="AKW315" s="13"/>
      <c r="AKX315" s="13"/>
      <c r="AKY315" s="13"/>
      <c r="AKZ315" s="13"/>
      <c r="ALA315" s="13"/>
      <c r="ALB315" s="13"/>
      <c r="ALC315" s="13"/>
      <c r="ALD315" s="13"/>
      <c r="ALE315" s="13"/>
      <c r="ALF315" s="13"/>
      <c r="ALG315" s="13"/>
      <c r="ALH315" s="13"/>
      <c r="ALI315" s="13"/>
      <c r="ALJ315" s="13"/>
      <c r="ALK315" s="13"/>
      <c r="ALL315" s="13"/>
      <c r="ALM315" s="13"/>
      <c r="ALN315" s="13"/>
      <c r="ALO315" s="13"/>
      <c r="ALP315" s="13"/>
      <c r="ALQ315" s="13"/>
      <c r="ALR315" s="13"/>
      <c r="ALS315" s="13"/>
      <c r="ALT315" s="13"/>
      <c r="ALU315" s="13"/>
      <c r="ALV315" s="13"/>
      <c r="ALW315" s="13"/>
      <c r="ALX315" s="13"/>
      <c r="ALY315" s="13"/>
      <c r="ALZ315" s="13"/>
      <c r="AMA315" s="13"/>
      <c r="AMB315" s="13"/>
      <c r="AMC315" s="13"/>
      <c r="AMD315" s="13"/>
      <c r="AME315" s="13"/>
      <c r="AMF315" s="13"/>
      <c r="AMG315" s="13"/>
      <c r="AMH315" s="13"/>
      <c r="AMI315" s="13"/>
      <c r="AMJ315" s="13"/>
      <c r="AMK315" s="13"/>
      <c r="AML315" s="13"/>
      <c r="AMM315" s="13"/>
      <c r="AMN315" s="13"/>
      <c r="AMO315" s="13"/>
      <c r="AMP315" s="13"/>
      <c r="AMQ315" s="13"/>
      <c r="AMR315" s="13"/>
      <c r="AMS315" s="13"/>
      <c r="AMT315" s="13"/>
      <c r="AMU315" s="13"/>
      <c r="AMV315" s="13"/>
      <c r="AMW315" s="13"/>
      <c r="AMX315" s="13"/>
      <c r="AMY315" s="13"/>
      <c r="AMZ315" s="13"/>
      <c r="ANA315" s="13"/>
      <c r="ANB315" s="13"/>
      <c r="ANC315" s="13"/>
      <c r="AND315" s="13"/>
      <c r="ANE315" s="13"/>
      <c r="ANF315" s="13"/>
      <c r="ANG315" s="13"/>
      <c r="ANH315" s="13"/>
      <c r="ANI315" s="13"/>
      <c r="ANJ315" s="13"/>
      <c r="ANK315" s="13"/>
      <c r="ANL315" s="13"/>
      <c r="ANM315" s="13"/>
      <c r="ANN315" s="13"/>
      <c r="ANO315" s="13"/>
      <c r="ANP315" s="13"/>
      <c r="ANQ315" s="13"/>
      <c r="ANR315" s="13"/>
      <c r="ANS315" s="13"/>
      <c r="ANT315" s="13"/>
      <c r="ANU315" s="13"/>
      <c r="ANV315" s="13"/>
      <c r="ANW315" s="13"/>
      <c r="ANX315" s="13"/>
      <c r="ANY315" s="13"/>
      <c r="ANZ315" s="13"/>
      <c r="AOA315" s="13"/>
      <c r="AOB315" s="13"/>
      <c r="AOC315" s="13"/>
      <c r="AOD315" s="13"/>
      <c r="AOE315" s="13"/>
      <c r="AOF315" s="13"/>
      <c r="AOG315" s="13"/>
      <c r="AOH315" s="13"/>
      <c r="AOI315" s="13"/>
      <c r="AOJ315" s="13"/>
      <c r="AOK315" s="13"/>
      <c r="AOL315" s="13"/>
      <c r="AOM315" s="13"/>
      <c r="AON315" s="13"/>
      <c r="AOO315" s="13"/>
      <c r="AOP315" s="13"/>
      <c r="AOQ315" s="13"/>
      <c r="AOR315" s="13"/>
      <c r="AOS315" s="13"/>
      <c r="AOT315" s="13"/>
      <c r="AOU315" s="13"/>
      <c r="AOV315" s="13"/>
      <c r="AOW315" s="13"/>
      <c r="AOX315" s="13"/>
      <c r="AOY315" s="13"/>
      <c r="AOZ315" s="13"/>
      <c r="APA315" s="13"/>
      <c r="APB315" s="13"/>
      <c r="APC315" s="13"/>
      <c r="APD315" s="13"/>
      <c r="APE315" s="13"/>
      <c r="APF315" s="13"/>
      <c r="APG315" s="13"/>
      <c r="APH315" s="13"/>
      <c r="API315" s="13"/>
      <c r="APJ315" s="13"/>
      <c r="APK315" s="13"/>
      <c r="APL315" s="13"/>
      <c r="APM315" s="13"/>
      <c r="APN315" s="13"/>
      <c r="APO315" s="13"/>
      <c r="APP315" s="13"/>
      <c r="APQ315" s="13"/>
      <c r="APR315" s="13"/>
      <c r="APS315" s="13"/>
      <c r="APT315" s="13"/>
      <c r="APU315" s="13"/>
      <c r="APV315" s="13"/>
      <c r="APW315" s="13"/>
      <c r="APX315" s="13"/>
      <c r="APY315" s="13"/>
      <c r="APZ315" s="13"/>
      <c r="AQA315" s="13"/>
      <c r="AQB315" s="13"/>
      <c r="AQC315" s="13"/>
      <c r="AQD315" s="13"/>
      <c r="AQE315" s="13"/>
      <c r="AQF315" s="13"/>
      <c r="AQG315" s="13"/>
      <c r="AQH315" s="13"/>
      <c r="AQI315" s="13"/>
      <c r="AQJ315" s="13"/>
      <c r="AQK315" s="13"/>
      <c r="AQL315" s="13"/>
      <c r="AQM315" s="13"/>
      <c r="AQN315" s="13"/>
      <c r="AQO315" s="13"/>
      <c r="AQP315" s="13"/>
      <c r="AQQ315" s="13"/>
      <c r="AQR315" s="13"/>
      <c r="AQS315" s="13"/>
      <c r="AQT315" s="13"/>
      <c r="AQU315" s="13"/>
      <c r="AQV315" s="13"/>
      <c r="AQW315" s="13"/>
      <c r="AQX315" s="13"/>
      <c r="AQY315" s="13"/>
      <c r="AQZ315" s="13"/>
      <c r="ARA315" s="13"/>
      <c r="ARB315" s="13"/>
      <c r="ARC315" s="13"/>
      <c r="ARD315" s="13"/>
      <c r="ARE315" s="13"/>
      <c r="ARF315" s="13"/>
      <c r="ARG315" s="13"/>
      <c r="ARH315" s="13"/>
      <c r="ARI315" s="13"/>
      <c r="ARJ315" s="13"/>
      <c r="ARK315" s="13"/>
      <c r="ARL315" s="13"/>
      <c r="ARM315" s="13"/>
      <c r="ARN315" s="13"/>
      <c r="ARO315" s="13"/>
      <c r="ARP315" s="13"/>
      <c r="ARQ315" s="13"/>
      <c r="ARR315" s="13"/>
      <c r="ARS315" s="13"/>
      <c r="ART315" s="13"/>
      <c r="ARU315" s="13"/>
      <c r="ARV315" s="13"/>
      <c r="ARW315" s="13"/>
      <c r="ARX315" s="13"/>
      <c r="ARY315" s="13"/>
      <c r="ARZ315" s="13"/>
      <c r="ASA315" s="13"/>
      <c r="ASB315" s="13"/>
      <c r="ASC315" s="13"/>
      <c r="ASD315" s="13"/>
      <c r="ASE315" s="13"/>
      <c r="ASF315" s="13"/>
      <c r="ASG315" s="13"/>
      <c r="ASH315" s="13"/>
      <c r="ASI315" s="13"/>
      <c r="ASJ315" s="13"/>
      <c r="ASK315" s="13"/>
      <c r="ASL315" s="13"/>
      <c r="ASM315" s="13"/>
      <c r="ASN315" s="13"/>
      <c r="ASO315" s="13"/>
      <c r="ASP315" s="13"/>
      <c r="ASQ315" s="13"/>
      <c r="ASR315" s="13"/>
      <c r="ASS315" s="13"/>
      <c r="AST315" s="13"/>
      <c r="ASU315" s="13"/>
      <c r="ASV315" s="13"/>
      <c r="ASW315" s="13"/>
      <c r="ASX315" s="13"/>
      <c r="ASY315" s="13"/>
      <c r="ASZ315" s="13"/>
      <c r="ATA315" s="13"/>
      <c r="ATB315" s="13"/>
      <c r="ATC315" s="13"/>
      <c r="ATD315" s="13"/>
      <c r="ATE315" s="13"/>
      <c r="ATF315" s="13"/>
      <c r="ATG315" s="13"/>
      <c r="ATH315" s="13"/>
      <c r="ATI315" s="13"/>
      <c r="ATJ315" s="13"/>
      <c r="ATK315" s="13"/>
      <c r="ATL315" s="13"/>
      <c r="ATM315" s="13"/>
      <c r="ATN315" s="13"/>
      <c r="ATO315" s="13"/>
      <c r="ATP315" s="13"/>
      <c r="ATQ315" s="13"/>
      <c r="ATR315" s="13"/>
      <c r="ATS315" s="13"/>
      <c r="ATT315" s="13"/>
      <c r="ATU315" s="13"/>
      <c r="ATV315" s="13"/>
      <c r="ATW315" s="13"/>
      <c r="ATX315" s="13"/>
      <c r="ATY315" s="13"/>
      <c r="ATZ315" s="13"/>
      <c r="AUA315" s="13"/>
      <c r="AUB315" s="13"/>
      <c r="AUC315" s="13"/>
      <c r="AUD315" s="13"/>
      <c r="AUE315" s="13"/>
      <c r="AUF315" s="13"/>
      <c r="AUG315" s="13"/>
      <c r="AUH315" s="13"/>
      <c r="AUI315" s="13"/>
      <c r="AUJ315" s="13"/>
      <c r="AUK315" s="13"/>
      <c r="AUL315" s="13"/>
      <c r="AUM315" s="13"/>
      <c r="AUN315" s="13"/>
      <c r="AUO315" s="13"/>
      <c r="AUP315" s="13"/>
      <c r="AUQ315" s="13"/>
      <c r="AUR315" s="13"/>
      <c r="AUS315" s="13"/>
      <c r="AUT315" s="13"/>
      <c r="AUU315" s="13"/>
      <c r="AUV315" s="13"/>
      <c r="AUW315" s="13"/>
      <c r="AUX315" s="13"/>
      <c r="AUY315" s="13"/>
      <c r="AUZ315" s="13"/>
      <c r="AVA315" s="13"/>
      <c r="AVB315" s="13"/>
      <c r="AVC315" s="13"/>
      <c r="AVD315" s="13"/>
      <c r="AVE315" s="13"/>
      <c r="AVF315" s="13"/>
      <c r="AVG315" s="13"/>
      <c r="AVH315" s="13"/>
      <c r="AVI315" s="13"/>
      <c r="AVJ315" s="13"/>
      <c r="AVK315" s="13"/>
      <c r="AVL315" s="13"/>
      <c r="AVM315" s="13"/>
      <c r="AVN315" s="13"/>
      <c r="AVO315" s="13"/>
      <c r="AVP315" s="13"/>
      <c r="AVQ315" s="13"/>
      <c r="AVR315" s="13"/>
      <c r="AVS315" s="13"/>
      <c r="AVT315" s="13"/>
      <c r="AVU315" s="13"/>
      <c r="AVV315" s="13"/>
      <c r="AVW315" s="13"/>
      <c r="AVX315" s="13"/>
      <c r="AVY315" s="13"/>
      <c r="AVZ315" s="13"/>
      <c r="AWA315" s="13"/>
      <c r="AWB315" s="13"/>
      <c r="AWC315" s="13"/>
      <c r="AWD315" s="13"/>
      <c r="AWE315" s="13"/>
      <c r="AWF315" s="13"/>
      <c r="AWG315" s="13"/>
      <c r="AWH315" s="13"/>
      <c r="AWI315" s="13"/>
      <c r="AWJ315" s="13"/>
      <c r="AWK315" s="13"/>
      <c r="AWL315" s="13"/>
      <c r="AWM315" s="13"/>
      <c r="AWN315" s="13"/>
      <c r="AWO315" s="13"/>
      <c r="AWP315" s="13"/>
      <c r="AWQ315" s="13"/>
      <c r="AWR315" s="13"/>
      <c r="AWS315" s="13"/>
      <c r="AWT315" s="13"/>
      <c r="AWU315" s="13"/>
      <c r="AWV315" s="13"/>
      <c r="AWW315" s="13"/>
      <c r="AWX315" s="13"/>
      <c r="AWY315" s="13"/>
      <c r="AWZ315" s="13"/>
      <c r="AXA315" s="13"/>
      <c r="AXB315" s="13"/>
      <c r="AXC315" s="13"/>
      <c r="AXD315" s="13"/>
      <c r="AXE315" s="13"/>
      <c r="AXF315" s="13"/>
      <c r="AXG315" s="13"/>
      <c r="AXH315" s="13"/>
      <c r="AXI315" s="13"/>
      <c r="AXJ315" s="13"/>
      <c r="AXK315" s="13"/>
      <c r="AXL315" s="13"/>
      <c r="AXM315" s="13"/>
      <c r="AXN315" s="13"/>
      <c r="AXO315" s="13"/>
      <c r="AXP315" s="13"/>
      <c r="AXQ315" s="13"/>
      <c r="AXR315" s="13"/>
      <c r="AXS315" s="13"/>
      <c r="AXT315" s="13"/>
      <c r="AXU315" s="13"/>
      <c r="AXV315" s="13"/>
      <c r="AXW315" s="13"/>
      <c r="AXX315" s="13"/>
      <c r="AXY315" s="13"/>
      <c r="AXZ315" s="13"/>
      <c r="AYA315" s="13"/>
      <c r="AYB315" s="13"/>
      <c r="AYC315" s="13"/>
      <c r="AYD315" s="13"/>
      <c r="AYE315" s="13"/>
      <c r="AYF315" s="13"/>
      <c r="AYG315" s="13"/>
      <c r="AYH315" s="13"/>
      <c r="AYI315" s="13"/>
      <c r="AYJ315" s="13"/>
      <c r="AYK315" s="13"/>
      <c r="AYL315" s="13"/>
      <c r="AYM315" s="13"/>
      <c r="AYN315" s="13"/>
      <c r="AYO315" s="13"/>
      <c r="AYP315" s="13"/>
      <c r="AYQ315" s="13"/>
      <c r="AYR315" s="13"/>
      <c r="AYS315" s="13"/>
      <c r="AYT315" s="13"/>
      <c r="AYU315" s="13"/>
      <c r="AYV315" s="13"/>
      <c r="AYW315" s="13"/>
      <c r="AYX315" s="13"/>
      <c r="AYY315" s="13"/>
      <c r="AYZ315" s="13"/>
      <c r="AZA315" s="13"/>
      <c r="AZB315" s="13"/>
      <c r="AZC315" s="13"/>
      <c r="AZD315" s="13"/>
      <c r="AZE315" s="13"/>
      <c r="AZF315" s="13"/>
      <c r="AZG315" s="13"/>
      <c r="AZH315" s="13"/>
      <c r="AZI315" s="13"/>
      <c r="AZJ315" s="13"/>
      <c r="AZK315" s="13"/>
      <c r="AZL315" s="13"/>
      <c r="AZM315" s="13"/>
      <c r="AZN315" s="13"/>
      <c r="AZO315" s="13"/>
      <c r="AZP315" s="13"/>
      <c r="AZQ315" s="13"/>
      <c r="AZR315" s="13"/>
      <c r="AZS315" s="13"/>
      <c r="AZT315" s="13"/>
      <c r="AZU315" s="13"/>
      <c r="AZV315" s="13"/>
      <c r="AZW315" s="13"/>
      <c r="AZX315" s="13"/>
      <c r="AZY315" s="13"/>
      <c r="AZZ315" s="13"/>
      <c r="BAA315" s="13"/>
      <c r="BAB315" s="13"/>
      <c r="BAC315" s="13"/>
      <c r="BAD315" s="13"/>
      <c r="BAE315" s="13"/>
      <c r="BAF315" s="13"/>
      <c r="BAG315" s="13"/>
      <c r="BAH315" s="13"/>
      <c r="BAI315" s="13"/>
      <c r="BAJ315" s="13"/>
      <c r="BAK315" s="13"/>
      <c r="BAL315" s="13"/>
      <c r="BAM315" s="13"/>
      <c r="BAN315" s="13"/>
      <c r="BAO315" s="13"/>
      <c r="BAP315" s="13"/>
      <c r="BAQ315" s="13"/>
      <c r="BAR315" s="13"/>
      <c r="BAS315" s="13"/>
      <c r="BAT315" s="13"/>
      <c r="BAU315" s="13"/>
      <c r="BAV315" s="13"/>
      <c r="BAW315" s="13"/>
      <c r="BAX315" s="13"/>
      <c r="BAY315" s="13"/>
      <c r="BAZ315" s="13"/>
      <c r="BBA315" s="13"/>
      <c r="BBB315" s="13"/>
      <c r="BBC315" s="13"/>
      <c r="BBD315" s="13"/>
      <c r="BBE315" s="13"/>
      <c r="BBF315" s="13"/>
      <c r="BBG315" s="13"/>
      <c r="BBH315" s="13"/>
      <c r="BBI315" s="13"/>
      <c r="BBJ315" s="13"/>
      <c r="BBK315" s="13"/>
      <c r="BBL315" s="13"/>
      <c r="BBM315" s="13"/>
      <c r="BBN315" s="13"/>
      <c r="BBO315" s="13"/>
      <c r="BBP315" s="13"/>
      <c r="BBQ315" s="13"/>
      <c r="BBR315" s="13"/>
      <c r="BBS315" s="13"/>
      <c r="BBT315" s="13"/>
      <c r="BBU315" s="13"/>
      <c r="BBV315" s="13"/>
      <c r="BBW315" s="13"/>
      <c r="BBX315" s="13"/>
      <c r="BBY315" s="13"/>
      <c r="BBZ315" s="13"/>
      <c r="BCA315" s="13"/>
      <c r="BCB315" s="13"/>
      <c r="BCC315" s="13"/>
      <c r="BCD315" s="13"/>
      <c r="BCE315" s="13"/>
      <c r="BCF315" s="13"/>
      <c r="BCG315" s="13"/>
      <c r="BCH315" s="13"/>
      <c r="BCI315" s="13"/>
      <c r="BCJ315" s="13"/>
      <c r="BCK315" s="13"/>
      <c r="BCL315" s="13"/>
      <c r="BCM315" s="13"/>
      <c r="BCN315" s="13"/>
      <c r="BCO315" s="13"/>
      <c r="BCP315" s="13"/>
      <c r="BCQ315" s="13"/>
      <c r="BCR315" s="13"/>
      <c r="BCS315" s="13"/>
      <c r="BCT315" s="13"/>
      <c r="BCU315" s="13"/>
      <c r="BCV315" s="13"/>
      <c r="BCW315" s="13"/>
      <c r="BCX315" s="13"/>
      <c r="BCY315" s="13"/>
      <c r="BCZ315" s="13"/>
      <c r="BDA315" s="13"/>
      <c r="BDB315" s="13"/>
      <c r="BDC315" s="13"/>
      <c r="BDD315" s="13"/>
      <c r="BDE315" s="13"/>
      <c r="BDF315" s="13"/>
      <c r="BDG315" s="13"/>
      <c r="BDH315" s="13"/>
      <c r="BDI315" s="13"/>
      <c r="BDJ315" s="13"/>
      <c r="BDK315" s="13"/>
      <c r="BDL315" s="13"/>
      <c r="BDM315" s="13"/>
      <c r="BDN315" s="13"/>
      <c r="BDO315" s="13"/>
      <c r="BDP315" s="13"/>
      <c r="BDQ315" s="13"/>
      <c r="BDR315" s="13"/>
      <c r="BDS315" s="13"/>
      <c r="BDT315" s="13"/>
      <c r="BDU315" s="13"/>
      <c r="BDV315" s="13"/>
      <c r="BDW315" s="13"/>
      <c r="BDX315" s="13"/>
      <c r="BDY315" s="13"/>
      <c r="BDZ315" s="13"/>
      <c r="BEA315" s="13"/>
      <c r="BEB315" s="13"/>
      <c r="BEC315" s="13"/>
      <c r="BED315" s="13"/>
      <c r="BEE315" s="13"/>
      <c r="BEF315" s="13"/>
      <c r="BEG315" s="13"/>
      <c r="BEH315" s="13"/>
      <c r="BEI315" s="13"/>
      <c r="BEJ315" s="13"/>
      <c r="BEK315" s="13"/>
      <c r="BEL315" s="13"/>
      <c r="BEM315" s="13"/>
      <c r="BEN315" s="13"/>
      <c r="BEO315" s="13"/>
      <c r="BEP315" s="13"/>
      <c r="BEQ315" s="13"/>
      <c r="BER315" s="13"/>
      <c r="BES315" s="13"/>
      <c r="BET315" s="13"/>
      <c r="BEU315" s="13"/>
      <c r="BEV315" s="13"/>
      <c r="BEW315" s="13"/>
      <c r="BEX315" s="13"/>
      <c r="BEY315" s="13"/>
      <c r="BEZ315" s="13"/>
      <c r="BFA315" s="13"/>
      <c r="BFB315" s="13"/>
      <c r="BFC315" s="13"/>
      <c r="BFD315" s="13"/>
      <c r="BFE315" s="13"/>
      <c r="BFF315" s="13"/>
      <c r="BFG315" s="13"/>
      <c r="BFH315" s="13"/>
      <c r="BFI315" s="13"/>
      <c r="BFJ315" s="13"/>
      <c r="BFK315" s="13"/>
      <c r="BFL315" s="13"/>
      <c r="BFM315" s="13"/>
      <c r="BFN315" s="13"/>
      <c r="BFO315" s="13"/>
      <c r="BFP315" s="13"/>
      <c r="BFQ315" s="13"/>
      <c r="BFR315" s="13"/>
      <c r="BFS315" s="13"/>
      <c r="BFT315" s="13"/>
      <c r="BFU315" s="13"/>
      <c r="BFV315" s="13"/>
      <c r="BFW315" s="13"/>
      <c r="BFX315" s="13"/>
      <c r="BFY315" s="13"/>
      <c r="BFZ315" s="13"/>
      <c r="BGA315" s="13"/>
      <c r="BGB315" s="13"/>
      <c r="BGC315" s="13"/>
      <c r="BGD315" s="13"/>
      <c r="BGE315" s="13"/>
      <c r="BGF315" s="13"/>
      <c r="BGG315" s="13"/>
      <c r="BGH315" s="13"/>
      <c r="BGI315" s="13"/>
      <c r="BGJ315" s="13"/>
      <c r="BGK315" s="13"/>
      <c r="BGL315" s="13"/>
      <c r="BGM315" s="13"/>
      <c r="BGN315" s="13"/>
      <c r="BGO315" s="13"/>
      <c r="BGP315" s="13"/>
      <c r="BGQ315" s="13"/>
      <c r="BGR315" s="13"/>
      <c r="BGS315" s="13"/>
      <c r="BGT315" s="13"/>
      <c r="BGU315" s="13"/>
      <c r="BGV315" s="13"/>
      <c r="BGW315" s="13"/>
      <c r="BGX315" s="13"/>
      <c r="BGY315" s="13"/>
      <c r="BGZ315" s="13"/>
      <c r="BHA315" s="13"/>
      <c r="BHB315" s="13"/>
      <c r="BHC315" s="13"/>
      <c r="BHD315" s="13"/>
      <c r="BHE315" s="13"/>
      <c r="BHF315" s="13"/>
      <c r="BHG315" s="13"/>
      <c r="BHH315" s="13"/>
      <c r="BHI315" s="13"/>
      <c r="BHJ315" s="13"/>
      <c r="BHK315" s="13"/>
      <c r="BHL315" s="13"/>
      <c r="BHM315" s="13"/>
      <c r="BHN315" s="13"/>
      <c r="BHO315" s="13"/>
      <c r="BHP315" s="13"/>
      <c r="BHQ315" s="13"/>
      <c r="BHR315" s="13"/>
      <c r="BHS315" s="13"/>
      <c r="BHT315" s="13"/>
      <c r="BHU315" s="13"/>
      <c r="BHV315" s="13"/>
      <c r="BHW315" s="13"/>
      <c r="BHX315" s="13"/>
      <c r="BHY315" s="13"/>
      <c r="BHZ315" s="13"/>
      <c r="BIA315" s="13"/>
      <c r="BIB315" s="13"/>
      <c r="BIC315" s="13"/>
      <c r="BID315" s="13"/>
      <c r="BIE315" s="13"/>
      <c r="BIF315" s="13"/>
      <c r="BIG315" s="13"/>
      <c r="BIH315" s="13"/>
      <c r="BII315" s="13"/>
      <c r="BIJ315" s="13"/>
      <c r="BIK315" s="13"/>
      <c r="BIL315" s="13"/>
      <c r="BIM315" s="13"/>
      <c r="BIN315" s="13"/>
      <c r="BIO315" s="13"/>
      <c r="BIP315" s="13"/>
      <c r="BIQ315" s="13"/>
      <c r="BIR315" s="13"/>
      <c r="BIS315" s="13"/>
      <c r="BIT315" s="13"/>
      <c r="BIU315" s="13"/>
      <c r="BIV315" s="13"/>
      <c r="BIW315" s="13"/>
      <c r="BIX315" s="13"/>
      <c r="BIY315" s="13"/>
      <c r="BIZ315" s="13"/>
      <c r="BJA315" s="13"/>
      <c r="BJB315" s="13"/>
      <c r="BJC315" s="13"/>
      <c r="BJD315" s="13"/>
      <c r="BJE315" s="13"/>
      <c r="BJF315" s="13"/>
      <c r="BJG315" s="13"/>
      <c r="BJH315" s="13"/>
      <c r="BJI315" s="13"/>
      <c r="BJJ315" s="13"/>
      <c r="BJK315" s="13"/>
      <c r="BJL315" s="13"/>
      <c r="BJM315" s="13"/>
      <c r="BJN315" s="13"/>
      <c r="BJO315" s="13"/>
      <c r="BJP315" s="13"/>
      <c r="BJQ315" s="13"/>
      <c r="BJR315" s="13"/>
      <c r="BJS315" s="13"/>
      <c r="BJT315" s="13"/>
      <c r="BJU315" s="13"/>
      <c r="BJV315" s="13"/>
      <c r="BJW315" s="13"/>
      <c r="BJX315" s="13"/>
      <c r="BJY315" s="13"/>
      <c r="BJZ315" s="13"/>
      <c r="BKA315" s="13"/>
      <c r="BKB315" s="13"/>
      <c r="BKC315" s="13"/>
      <c r="BKD315" s="13"/>
      <c r="BKE315" s="13"/>
      <c r="BKF315" s="13"/>
      <c r="BKG315" s="13"/>
      <c r="BKH315" s="13"/>
      <c r="BKI315" s="13"/>
      <c r="BKJ315" s="13"/>
      <c r="BKK315" s="13"/>
      <c r="BKL315" s="13"/>
      <c r="BKM315" s="13"/>
      <c r="BKN315" s="13"/>
      <c r="BKO315" s="13"/>
      <c r="BKP315" s="13"/>
      <c r="BKQ315" s="13"/>
      <c r="BKR315" s="13"/>
      <c r="BKS315" s="13"/>
      <c r="BKT315" s="13"/>
      <c r="BKU315" s="13"/>
      <c r="BKV315" s="13"/>
      <c r="BKW315" s="13"/>
      <c r="BKX315" s="13"/>
      <c r="BKY315" s="13"/>
      <c r="BKZ315" s="13"/>
      <c r="BLA315" s="13"/>
      <c r="BLB315" s="13"/>
      <c r="BLC315" s="13"/>
      <c r="BLD315" s="13"/>
      <c r="BLE315" s="13"/>
      <c r="BLF315" s="13"/>
      <c r="BLG315" s="13"/>
      <c r="BLH315" s="13"/>
      <c r="BLI315" s="13"/>
      <c r="BLJ315" s="13"/>
      <c r="BLK315" s="13"/>
      <c r="BLL315" s="13"/>
      <c r="BLM315" s="13"/>
      <c r="BLN315" s="13"/>
      <c r="BLO315" s="13"/>
      <c r="BLP315" s="13"/>
      <c r="BLQ315" s="13"/>
      <c r="BLR315" s="13"/>
      <c r="BLS315" s="13"/>
      <c r="BLT315" s="13"/>
      <c r="BLU315" s="13"/>
      <c r="BLV315" s="13"/>
      <c r="BLW315" s="13"/>
      <c r="BLX315" s="13"/>
      <c r="BLY315" s="13"/>
      <c r="BLZ315" s="13"/>
      <c r="BMA315" s="13"/>
      <c r="BMB315" s="13"/>
      <c r="BMC315" s="13"/>
      <c r="BMD315" s="13"/>
      <c r="BME315" s="13"/>
      <c r="BMF315" s="13"/>
      <c r="BMG315" s="13"/>
      <c r="BMH315" s="13"/>
      <c r="BMI315" s="13"/>
      <c r="BMJ315" s="13"/>
      <c r="BMK315" s="13"/>
      <c r="BML315" s="13"/>
      <c r="BMM315" s="13"/>
      <c r="BMN315" s="13"/>
      <c r="BMO315" s="13"/>
      <c r="BMP315" s="13"/>
      <c r="BMQ315" s="13"/>
      <c r="BMR315" s="13"/>
      <c r="BMS315" s="13"/>
      <c r="BMT315" s="13"/>
      <c r="BMU315" s="13"/>
      <c r="BMV315" s="13"/>
      <c r="BMW315" s="13"/>
      <c r="BMX315" s="13"/>
      <c r="BMY315" s="13"/>
      <c r="BMZ315" s="13"/>
      <c r="BNA315" s="13"/>
      <c r="BNB315" s="13"/>
      <c r="BNC315" s="13"/>
      <c r="BND315" s="13"/>
      <c r="BNE315" s="13"/>
      <c r="BNF315" s="13"/>
      <c r="BNG315" s="13"/>
      <c r="BNH315" s="13"/>
      <c r="BNI315" s="13"/>
      <c r="BNJ315" s="13"/>
      <c r="BNK315" s="13"/>
      <c r="BNL315" s="13"/>
      <c r="BNM315" s="13"/>
      <c r="BNN315" s="13"/>
      <c r="BNO315" s="13"/>
      <c r="BNP315" s="13"/>
      <c r="BNQ315" s="13"/>
      <c r="BNR315" s="13"/>
      <c r="BNS315" s="13"/>
      <c r="BNT315" s="13"/>
      <c r="BNU315" s="13"/>
      <c r="BNV315" s="13"/>
      <c r="BNW315" s="13"/>
      <c r="BNX315" s="13"/>
      <c r="BNY315" s="13"/>
      <c r="BNZ315" s="13"/>
      <c r="BOA315" s="13"/>
      <c r="BOB315" s="13"/>
      <c r="BOC315" s="13"/>
      <c r="BOD315" s="13"/>
      <c r="BOE315" s="13"/>
      <c r="BOF315" s="13"/>
      <c r="BOG315" s="13"/>
      <c r="BOH315" s="13"/>
      <c r="BOI315" s="13"/>
      <c r="BOJ315" s="13"/>
      <c r="BOK315" s="13"/>
      <c r="BOL315" s="13"/>
      <c r="BOM315" s="13"/>
      <c r="BON315" s="13"/>
      <c r="BOO315" s="13"/>
      <c r="BOP315" s="13"/>
      <c r="BOQ315" s="13"/>
      <c r="BOR315" s="13"/>
      <c r="BOS315" s="13"/>
      <c r="BOT315" s="13"/>
      <c r="BOU315" s="13"/>
      <c r="BOV315" s="13"/>
      <c r="BOW315" s="13"/>
      <c r="BOX315" s="13"/>
      <c r="BOY315" s="13"/>
      <c r="BOZ315" s="13"/>
      <c r="BPA315" s="13"/>
      <c r="BPB315" s="13"/>
      <c r="BPC315" s="13"/>
      <c r="BPD315" s="13"/>
      <c r="BPE315" s="13"/>
      <c r="BPF315" s="13"/>
      <c r="BPG315" s="13"/>
      <c r="BPH315" s="13"/>
      <c r="BPI315" s="13"/>
      <c r="BPJ315" s="13"/>
      <c r="BPK315" s="13"/>
      <c r="BPL315" s="13"/>
      <c r="BPM315" s="13"/>
      <c r="BPN315" s="13"/>
      <c r="BPO315" s="13"/>
      <c r="BPP315" s="13"/>
      <c r="BPQ315" s="13"/>
      <c r="BPR315" s="13"/>
      <c r="BPS315" s="13"/>
      <c r="BPT315" s="13"/>
      <c r="BPU315" s="13"/>
      <c r="BPV315" s="13"/>
      <c r="BPW315" s="13"/>
      <c r="BPX315" s="13"/>
      <c r="BPY315" s="13"/>
      <c r="BPZ315" s="13"/>
      <c r="BQA315" s="13"/>
      <c r="BQB315" s="13"/>
      <c r="BQC315" s="13"/>
      <c r="BQD315" s="13"/>
      <c r="BQE315" s="13"/>
      <c r="BQF315" s="13"/>
      <c r="BQG315" s="13"/>
      <c r="BQH315" s="13"/>
      <c r="BQI315" s="13"/>
      <c r="BQJ315" s="13"/>
      <c r="BQK315" s="13"/>
      <c r="BQL315" s="13"/>
      <c r="BQM315" s="13"/>
      <c r="BQN315" s="13"/>
      <c r="BQO315" s="13"/>
      <c r="BQP315" s="13"/>
      <c r="BQQ315" s="13"/>
      <c r="BQR315" s="13"/>
      <c r="BQS315" s="13"/>
      <c r="BQT315" s="13"/>
      <c r="BQU315" s="13"/>
      <c r="BQV315" s="13"/>
      <c r="BQW315" s="13"/>
      <c r="BQX315" s="13"/>
      <c r="BQY315" s="13"/>
      <c r="BQZ315" s="13"/>
      <c r="BRA315" s="13"/>
      <c r="BRB315" s="13"/>
      <c r="BRC315" s="13"/>
      <c r="BRD315" s="13"/>
      <c r="BRE315" s="13"/>
      <c r="BRF315" s="13"/>
      <c r="BRG315" s="13"/>
      <c r="BRH315" s="13"/>
      <c r="BRI315" s="13"/>
      <c r="BRJ315" s="13"/>
      <c r="BRK315" s="13"/>
      <c r="BRL315" s="13"/>
      <c r="BRM315" s="13"/>
      <c r="BRN315" s="13"/>
      <c r="BRO315" s="13"/>
      <c r="BRP315" s="13"/>
      <c r="BRQ315" s="13"/>
      <c r="BRR315" s="13"/>
      <c r="BRS315" s="13"/>
      <c r="BRT315" s="13"/>
      <c r="BRU315" s="13"/>
      <c r="BRV315" s="13"/>
      <c r="BRW315" s="13"/>
      <c r="BRX315" s="13"/>
      <c r="BRY315" s="13"/>
      <c r="BRZ315" s="13"/>
      <c r="BSA315" s="13"/>
      <c r="BSB315" s="13"/>
      <c r="BSC315" s="13"/>
      <c r="BSD315" s="13"/>
      <c r="BSE315" s="13"/>
      <c r="BSF315" s="13"/>
      <c r="BSG315" s="13"/>
      <c r="BSH315" s="13"/>
      <c r="BSI315" s="13"/>
      <c r="BSJ315" s="13"/>
      <c r="BSK315" s="13"/>
      <c r="BSL315" s="13"/>
      <c r="BSM315" s="13"/>
      <c r="BSN315" s="13"/>
      <c r="BSO315" s="13"/>
      <c r="BSP315" s="13"/>
      <c r="BSQ315" s="13"/>
      <c r="BSR315" s="13"/>
      <c r="BSS315" s="13"/>
      <c r="BST315" s="13"/>
      <c r="BSU315" s="13"/>
      <c r="BSV315" s="13"/>
      <c r="BSW315" s="13"/>
      <c r="BSX315" s="13"/>
      <c r="BSY315" s="13"/>
      <c r="BSZ315" s="13"/>
      <c r="BTA315" s="13"/>
      <c r="BTB315" s="13"/>
      <c r="BTC315" s="13"/>
      <c r="BTD315" s="13"/>
      <c r="BTE315" s="13"/>
      <c r="BTF315" s="13"/>
      <c r="BTG315" s="13"/>
      <c r="BTH315" s="13"/>
      <c r="BTI315" s="13"/>
      <c r="BTJ315" s="13"/>
      <c r="BTK315" s="13"/>
      <c r="BTL315" s="13"/>
      <c r="BTM315" s="13"/>
      <c r="BTN315" s="13"/>
      <c r="BTO315" s="13"/>
      <c r="BTP315" s="13"/>
      <c r="BTQ315" s="13"/>
      <c r="BTR315" s="13"/>
      <c r="BTS315" s="13"/>
      <c r="BTT315" s="13"/>
      <c r="BTU315" s="13"/>
      <c r="BTV315" s="13"/>
      <c r="BTW315" s="13"/>
      <c r="BTX315" s="13"/>
      <c r="BTY315" s="13"/>
      <c r="BTZ315" s="13"/>
      <c r="BUA315" s="13"/>
      <c r="BUB315" s="13"/>
      <c r="BUC315" s="13"/>
      <c r="BUD315" s="13"/>
      <c r="BUE315" s="13"/>
      <c r="BUF315" s="13"/>
      <c r="BUG315" s="13"/>
      <c r="BUH315" s="13"/>
      <c r="BUI315" s="13"/>
      <c r="BUJ315" s="13"/>
      <c r="BUK315" s="13"/>
      <c r="BUL315" s="13"/>
      <c r="BUM315" s="13"/>
      <c r="BUN315" s="13"/>
      <c r="BUO315" s="13"/>
      <c r="BUP315" s="13"/>
      <c r="BUQ315" s="13"/>
      <c r="BUR315" s="13"/>
      <c r="BUS315" s="13"/>
      <c r="BUT315" s="13"/>
      <c r="BUU315" s="13"/>
      <c r="BUV315" s="13"/>
      <c r="BUW315" s="13"/>
      <c r="BUX315" s="13"/>
      <c r="BUY315" s="13"/>
      <c r="BUZ315" s="13"/>
      <c r="BVA315" s="13"/>
      <c r="BVB315" s="13"/>
      <c r="BVC315" s="13"/>
      <c r="BVD315" s="13"/>
      <c r="BVE315" s="13"/>
      <c r="BVF315" s="13"/>
      <c r="BVG315" s="13"/>
      <c r="BVH315" s="13"/>
      <c r="BVI315" s="13"/>
      <c r="BVJ315" s="13"/>
      <c r="BVK315" s="13"/>
      <c r="BVL315" s="13"/>
      <c r="BVM315" s="13"/>
      <c r="BVN315" s="13"/>
      <c r="BVO315" s="13"/>
      <c r="BVP315" s="13"/>
      <c r="BVQ315" s="13"/>
      <c r="BVR315" s="13"/>
      <c r="BVS315" s="13"/>
      <c r="BVT315" s="13"/>
      <c r="BVU315" s="13"/>
      <c r="BVV315" s="13"/>
      <c r="BVW315" s="13"/>
      <c r="BVX315" s="13"/>
      <c r="BVY315" s="13"/>
      <c r="BVZ315" s="13"/>
      <c r="BWA315" s="13"/>
      <c r="BWB315" s="13"/>
      <c r="BWC315" s="13"/>
      <c r="BWD315" s="13"/>
      <c r="BWE315" s="13"/>
      <c r="BWF315" s="13"/>
      <c r="BWG315" s="13"/>
      <c r="BWH315" s="13"/>
      <c r="BWI315" s="13"/>
      <c r="BWJ315" s="13"/>
      <c r="BWK315" s="13"/>
      <c r="BWL315" s="13"/>
      <c r="BWM315" s="13"/>
      <c r="BWN315" s="13"/>
      <c r="BWO315" s="13"/>
      <c r="BWP315" s="13"/>
      <c r="BWQ315" s="13"/>
      <c r="BWR315" s="13"/>
      <c r="BWS315" s="13"/>
      <c r="BWT315" s="13"/>
      <c r="BWU315" s="13"/>
      <c r="BWV315" s="13"/>
      <c r="BWW315" s="13"/>
      <c r="BWX315" s="13"/>
      <c r="BWY315" s="13"/>
      <c r="BWZ315" s="13"/>
      <c r="BXA315" s="13"/>
      <c r="BXB315" s="13"/>
      <c r="BXC315" s="13"/>
      <c r="BXD315" s="13"/>
      <c r="BXE315" s="13"/>
      <c r="BXF315" s="13"/>
      <c r="BXG315" s="13"/>
      <c r="BXH315" s="13"/>
      <c r="BXI315" s="13"/>
      <c r="BXJ315" s="13"/>
      <c r="BXK315" s="13"/>
      <c r="BXL315" s="13"/>
      <c r="BXM315" s="13"/>
      <c r="BXN315" s="13"/>
      <c r="BXO315" s="13"/>
      <c r="BXP315" s="13"/>
      <c r="BXQ315" s="13"/>
      <c r="BXR315" s="13"/>
      <c r="BXS315" s="13"/>
      <c r="BXT315" s="13"/>
      <c r="BXU315" s="13"/>
      <c r="BXV315" s="13"/>
      <c r="BXW315" s="13"/>
      <c r="BXX315" s="13"/>
      <c r="BXY315" s="13"/>
      <c r="BXZ315" s="13"/>
      <c r="BYA315" s="13"/>
      <c r="BYB315" s="13"/>
      <c r="BYC315" s="13"/>
      <c r="BYD315" s="13"/>
      <c r="BYE315" s="13"/>
      <c r="BYF315" s="13"/>
      <c r="BYG315" s="13"/>
      <c r="BYH315" s="13"/>
      <c r="BYI315" s="13"/>
      <c r="BYJ315" s="13"/>
      <c r="BYK315" s="13"/>
      <c r="BYL315" s="13"/>
      <c r="BYM315" s="13"/>
      <c r="BYN315" s="13"/>
      <c r="BYO315" s="13"/>
      <c r="BYP315" s="13"/>
      <c r="BYQ315" s="13"/>
      <c r="BYR315" s="13"/>
      <c r="BYS315" s="13"/>
      <c r="BYT315" s="13"/>
      <c r="BYU315" s="13"/>
      <c r="BYV315" s="13"/>
      <c r="BYW315" s="13"/>
      <c r="BYX315" s="13"/>
      <c r="BYY315" s="13"/>
      <c r="BYZ315" s="13"/>
      <c r="BZA315" s="13"/>
      <c r="BZB315" s="13"/>
      <c r="BZC315" s="13"/>
      <c r="BZD315" s="13"/>
      <c r="BZE315" s="13"/>
      <c r="BZF315" s="13"/>
      <c r="BZG315" s="13"/>
      <c r="BZH315" s="13"/>
      <c r="BZI315" s="13"/>
      <c r="BZJ315" s="13"/>
      <c r="BZK315" s="13"/>
      <c r="BZL315" s="13"/>
      <c r="BZM315" s="13"/>
      <c r="BZN315" s="13"/>
      <c r="BZO315" s="13"/>
      <c r="BZP315" s="13"/>
      <c r="BZQ315" s="13"/>
      <c r="BZR315" s="13"/>
      <c r="BZS315" s="13"/>
      <c r="BZT315" s="13"/>
      <c r="BZU315" s="13"/>
      <c r="BZV315" s="13"/>
      <c r="BZW315" s="13"/>
      <c r="BZX315" s="13"/>
      <c r="BZY315" s="13"/>
      <c r="BZZ315" s="13"/>
      <c r="CAA315" s="13"/>
      <c r="CAB315" s="13"/>
      <c r="CAC315" s="13"/>
      <c r="CAD315" s="13"/>
      <c r="CAE315" s="13"/>
      <c r="CAF315" s="13"/>
      <c r="CAG315" s="13"/>
      <c r="CAH315" s="13"/>
      <c r="CAI315" s="13"/>
      <c r="CAJ315" s="13"/>
      <c r="CAK315" s="13"/>
      <c r="CAL315" s="13"/>
      <c r="CAM315" s="13"/>
      <c r="CAN315" s="13"/>
      <c r="CAO315" s="13"/>
      <c r="CAP315" s="13"/>
      <c r="CAQ315" s="13"/>
      <c r="CAR315" s="13"/>
      <c r="CAS315" s="13"/>
      <c r="CAT315" s="13"/>
      <c r="CAU315" s="13"/>
      <c r="CAV315" s="13"/>
      <c r="CAW315" s="13"/>
      <c r="CAX315" s="13"/>
      <c r="CAY315" s="13"/>
      <c r="CAZ315" s="13"/>
      <c r="CBA315" s="13"/>
      <c r="CBB315" s="13"/>
      <c r="CBC315" s="13"/>
      <c r="CBD315" s="13"/>
      <c r="CBE315" s="13"/>
      <c r="CBF315" s="13"/>
      <c r="CBG315" s="13"/>
      <c r="CBH315" s="13"/>
      <c r="CBI315" s="13"/>
      <c r="CBJ315" s="13"/>
      <c r="CBK315" s="13"/>
      <c r="CBL315" s="13"/>
      <c r="CBM315" s="13"/>
      <c r="CBN315" s="13"/>
      <c r="CBO315" s="13"/>
      <c r="CBP315" s="13"/>
      <c r="CBQ315" s="13"/>
      <c r="CBR315" s="13"/>
      <c r="CBS315" s="13"/>
      <c r="CBT315" s="13"/>
      <c r="CBU315" s="13"/>
      <c r="CBV315" s="13"/>
      <c r="CBW315" s="13"/>
      <c r="CBX315" s="13"/>
      <c r="CBY315" s="13"/>
      <c r="CBZ315" s="13"/>
      <c r="CCA315" s="13"/>
      <c r="CCB315" s="13"/>
      <c r="CCC315" s="13"/>
      <c r="CCD315" s="13"/>
      <c r="CCE315" s="13"/>
      <c r="CCF315" s="13"/>
      <c r="CCG315" s="13"/>
      <c r="CCH315" s="13"/>
      <c r="CCI315" s="13"/>
      <c r="CCJ315" s="13"/>
      <c r="CCK315" s="13"/>
      <c r="CCL315" s="13"/>
      <c r="CCM315" s="13"/>
      <c r="CCN315" s="13"/>
      <c r="CCO315" s="13"/>
      <c r="CCP315" s="13"/>
      <c r="CCQ315" s="13"/>
      <c r="CCR315" s="13"/>
      <c r="CCS315" s="13"/>
      <c r="CCT315" s="13"/>
      <c r="CCU315" s="13"/>
      <c r="CCV315" s="13"/>
      <c r="CCW315" s="13"/>
      <c r="CCX315" s="13"/>
      <c r="CCY315" s="13"/>
      <c r="CCZ315" s="13"/>
      <c r="CDA315" s="13"/>
      <c r="CDB315" s="13"/>
      <c r="CDC315" s="13"/>
      <c r="CDD315" s="13"/>
      <c r="CDE315" s="13"/>
      <c r="CDF315" s="13"/>
      <c r="CDG315" s="13"/>
      <c r="CDH315" s="13"/>
      <c r="CDI315" s="13"/>
      <c r="CDJ315" s="13"/>
      <c r="CDK315" s="13"/>
      <c r="CDL315" s="13"/>
      <c r="CDM315" s="13"/>
      <c r="CDN315" s="13"/>
      <c r="CDO315" s="13"/>
      <c r="CDP315" s="13"/>
      <c r="CDQ315" s="13"/>
      <c r="CDR315" s="13"/>
      <c r="CDS315" s="13"/>
      <c r="CDT315" s="13"/>
      <c r="CDU315" s="13"/>
      <c r="CDV315" s="13"/>
      <c r="CDW315" s="13"/>
      <c r="CDX315" s="13"/>
      <c r="CDY315" s="13"/>
      <c r="CDZ315" s="13"/>
      <c r="CEA315" s="13"/>
      <c r="CEB315" s="13"/>
      <c r="CEC315" s="13"/>
      <c r="CED315" s="13"/>
      <c r="CEE315" s="13"/>
      <c r="CEF315" s="13"/>
      <c r="CEG315" s="13"/>
      <c r="CEH315" s="13"/>
      <c r="CEI315" s="13"/>
      <c r="CEJ315" s="13"/>
      <c r="CEK315" s="13"/>
      <c r="CEL315" s="13"/>
      <c r="CEM315" s="13"/>
      <c r="CEN315" s="13"/>
      <c r="CEO315" s="13"/>
      <c r="CEP315" s="13"/>
      <c r="CEQ315" s="13"/>
      <c r="CER315" s="13"/>
      <c r="CES315" s="13"/>
      <c r="CET315" s="13"/>
      <c r="CEU315" s="13"/>
      <c r="CEV315" s="13"/>
      <c r="CEW315" s="13"/>
      <c r="CEX315" s="13"/>
      <c r="CEY315" s="13"/>
      <c r="CEZ315" s="13"/>
      <c r="CFA315" s="13"/>
      <c r="CFB315" s="13"/>
      <c r="CFC315" s="13"/>
      <c r="CFD315" s="13"/>
      <c r="CFE315" s="13"/>
      <c r="CFF315" s="13"/>
      <c r="CFG315" s="13"/>
      <c r="CFH315" s="13"/>
      <c r="CFI315" s="13"/>
      <c r="CFJ315" s="13"/>
      <c r="CFK315" s="13"/>
      <c r="CFL315" s="13"/>
      <c r="CFM315" s="13"/>
      <c r="CFN315" s="13"/>
      <c r="CFO315" s="13"/>
      <c r="CFP315" s="13"/>
      <c r="CFQ315" s="13"/>
      <c r="CFR315" s="13"/>
      <c r="CFS315" s="13"/>
      <c r="CFT315" s="13"/>
      <c r="CFU315" s="13"/>
      <c r="CFV315" s="13"/>
      <c r="CFW315" s="13"/>
      <c r="CFX315" s="13"/>
      <c r="CFY315" s="13"/>
      <c r="CFZ315" s="13"/>
      <c r="CGA315" s="13"/>
      <c r="CGB315" s="13"/>
      <c r="CGC315" s="13"/>
      <c r="CGD315" s="13"/>
      <c r="CGE315" s="13"/>
      <c r="CGF315" s="13"/>
      <c r="CGG315" s="13"/>
      <c r="CGH315" s="13"/>
      <c r="CGI315" s="13"/>
      <c r="CGJ315" s="13"/>
      <c r="CGK315" s="13"/>
      <c r="CGL315" s="13"/>
      <c r="CGM315" s="13"/>
      <c r="CGN315" s="13"/>
      <c r="CGO315" s="13"/>
      <c r="CGP315" s="13"/>
      <c r="CGQ315" s="13"/>
      <c r="CGR315" s="13"/>
      <c r="CGS315" s="13"/>
      <c r="CGT315" s="13"/>
      <c r="CGU315" s="13"/>
      <c r="CGV315" s="13"/>
      <c r="CGW315" s="13"/>
      <c r="CGX315" s="13"/>
      <c r="CGY315" s="13"/>
      <c r="CGZ315" s="13"/>
      <c r="CHA315" s="13"/>
      <c r="CHB315" s="13"/>
      <c r="CHC315" s="13"/>
      <c r="CHD315" s="13"/>
      <c r="CHE315" s="13"/>
      <c r="CHF315" s="13"/>
      <c r="CHG315" s="13"/>
      <c r="CHH315" s="13"/>
      <c r="CHI315" s="13"/>
      <c r="CHJ315" s="13"/>
      <c r="CHK315" s="13"/>
      <c r="CHL315" s="13"/>
      <c r="CHM315" s="13"/>
      <c r="CHN315" s="13"/>
      <c r="CHO315" s="13"/>
      <c r="CHP315" s="13"/>
      <c r="CHQ315" s="13"/>
      <c r="CHR315" s="13"/>
      <c r="CHS315" s="13"/>
      <c r="CHT315" s="13"/>
      <c r="CHU315" s="13"/>
      <c r="CHV315" s="13"/>
      <c r="CHW315" s="13"/>
      <c r="CHX315" s="13"/>
      <c r="CHY315" s="13"/>
      <c r="CHZ315" s="13"/>
      <c r="CIA315" s="13"/>
      <c r="CIB315" s="13"/>
      <c r="CIC315" s="13"/>
      <c r="CID315" s="13"/>
      <c r="CIE315" s="13"/>
      <c r="CIF315" s="13"/>
      <c r="CIG315" s="13"/>
      <c r="CIH315" s="13"/>
      <c r="CII315" s="13"/>
      <c r="CIJ315" s="13"/>
      <c r="CIK315" s="13"/>
      <c r="CIL315" s="13"/>
      <c r="CIM315" s="13"/>
      <c r="CIN315" s="13"/>
      <c r="CIO315" s="13"/>
      <c r="CIP315" s="13"/>
      <c r="CIQ315" s="13"/>
      <c r="CIR315" s="13"/>
      <c r="CIS315" s="13"/>
      <c r="CIT315" s="13"/>
      <c r="CIU315" s="13"/>
      <c r="CIV315" s="13"/>
      <c r="CIW315" s="13"/>
      <c r="CIX315" s="13"/>
      <c r="CIY315" s="13"/>
      <c r="CIZ315" s="13"/>
      <c r="CJA315" s="13"/>
      <c r="CJB315" s="13"/>
      <c r="CJC315" s="13"/>
      <c r="CJD315" s="13"/>
      <c r="CJE315" s="13"/>
      <c r="CJF315" s="13"/>
      <c r="CJG315" s="13"/>
      <c r="CJH315" s="13"/>
      <c r="CJI315" s="13"/>
      <c r="CJJ315" s="13"/>
      <c r="CJK315" s="13"/>
      <c r="CJL315" s="13"/>
      <c r="CJM315" s="13"/>
      <c r="CJN315" s="13"/>
      <c r="CJO315" s="13"/>
      <c r="CJP315" s="13"/>
      <c r="CJQ315" s="13"/>
      <c r="CJR315" s="13"/>
      <c r="CJS315" s="13"/>
      <c r="CJT315" s="13"/>
      <c r="CJU315" s="13"/>
      <c r="CJV315" s="13"/>
      <c r="CJW315" s="13"/>
      <c r="CJX315" s="13"/>
      <c r="CJY315" s="13"/>
      <c r="CJZ315" s="13"/>
      <c r="CKA315" s="13"/>
      <c r="CKB315" s="13"/>
      <c r="CKC315" s="13"/>
      <c r="CKD315" s="13"/>
      <c r="CKE315" s="13"/>
      <c r="CKF315" s="13"/>
      <c r="CKG315" s="13"/>
      <c r="CKH315" s="13"/>
      <c r="CKI315" s="13"/>
      <c r="CKJ315" s="13"/>
      <c r="CKK315" s="13"/>
      <c r="CKL315" s="13"/>
      <c r="CKM315" s="13"/>
      <c r="CKN315" s="13"/>
      <c r="CKO315" s="13"/>
      <c r="CKP315" s="13"/>
      <c r="CKQ315" s="13"/>
      <c r="CKR315" s="13"/>
      <c r="CKS315" s="13"/>
      <c r="CKT315" s="13"/>
      <c r="CKU315" s="13"/>
      <c r="CKV315" s="13"/>
      <c r="CKW315" s="13"/>
      <c r="CKX315" s="13"/>
      <c r="CKY315" s="13"/>
      <c r="CKZ315" s="13"/>
      <c r="CLA315" s="13"/>
      <c r="CLB315" s="13"/>
      <c r="CLC315" s="13"/>
      <c r="CLD315" s="13"/>
      <c r="CLE315" s="13"/>
      <c r="CLF315" s="13"/>
      <c r="CLG315" s="13"/>
      <c r="CLH315" s="13"/>
      <c r="CLI315" s="13"/>
      <c r="CLJ315" s="13"/>
      <c r="CLK315" s="13"/>
      <c r="CLL315" s="13"/>
      <c r="CLM315" s="13"/>
      <c r="CLN315" s="13"/>
      <c r="CLO315" s="13"/>
      <c r="CLP315" s="13"/>
      <c r="CLQ315" s="13"/>
      <c r="CLR315" s="13"/>
      <c r="CLS315" s="13"/>
      <c r="CLT315" s="13"/>
      <c r="CLU315" s="13"/>
      <c r="CLV315" s="13"/>
      <c r="CLW315" s="13"/>
      <c r="CLX315" s="13"/>
      <c r="CLY315" s="13"/>
      <c r="CLZ315" s="13"/>
      <c r="CMA315" s="13"/>
      <c r="CMB315" s="13"/>
      <c r="CMC315" s="13"/>
      <c r="CMD315" s="13"/>
      <c r="CME315" s="13"/>
      <c r="CMF315" s="13"/>
      <c r="CMG315" s="13"/>
      <c r="CMH315" s="13"/>
      <c r="CMI315" s="13"/>
      <c r="CMJ315" s="13"/>
      <c r="CMK315" s="13"/>
      <c r="CML315" s="13"/>
      <c r="CMM315" s="13"/>
      <c r="CMN315" s="13"/>
      <c r="CMO315" s="13"/>
      <c r="CMP315" s="13"/>
      <c r="CMQ315" s="13"/>
      <c r="CMR315" s="13"/>
      <c r="CMS315" s="13"/>
      <c r="CMT315" s="13"/>
      <c r="CMU315" s="13"/>
      <c r="CMV315" s="13"/>
      <c r="CMW315" s="13"/>
      <c r="CMX315" s="13"/>
      <c r="CMY315" s="13"/>
      <c r="CMZ315" s="13"/>
      <c r="CNA315" s="13"/>
      <c r="CNB315" s="13"/>
      <c r="CNC315" s="13"/>
      <c r="CND315" s="13"/>
      <c r="CNE315" s="13"/>
      <c r="CNF315" s="13"/>
      <c r="CNG315" s="13"/>
      <c r="CNH315" s="13"/>
      <c r="CNI315" s="13"/>
      <c r="CNJ315" s="13"/>
      <c r="CNK315" s="13"/>
      <c r="CNL315" s="13"/>
      <c r="CNM315" s="13"/>
      <c r="CNN315" s="13"/>
      <c r="CNO315" s="13"/>
      <c r="CNP315" s="13"/>
      <c r="CNQ315" s="13"/>
      <c r="CNR315" s="13"/>
      <c r="CNS315" s="13"/>
      <c r="CNT315" s="13"/>
      <c r="CNU315" s="13"/>
      <c r="CNV315" s="13"/>
      <c r="CNW315" s="13"/>
      <c r="CNX315" s="13"/>
      <c r="CNY315" s="13"/>
      <c r="CNZ315" s="13"/>
      <c r="COA315" s="13"/>
      <c r="COB315" s="13"/>
      <c r="COC315" s="13"/>
      <c r="COD315" s="13"/>
      <c r="COE315" s="13"/>
      <c r="COF315" s="13"/>
      <c r="COG315" s="13"/>
      <c r="COH315" s="13"/>
      <c r="COI315" s="13"/>
      <c r="COJ315" s="13"/>
      <c r="COK315" s="13"/>
      <c r="COL315" s="13"/>
      <c r="COM315" s="13"/>
      <c r="CON315" s="13"/>
      <c r="COO315" s="13"/>
      <c r="COP315" s="13"/>
      <c r="COQ315" s="13"/>
      <c r="COR315" s="13"/>
      <c r="COS315" s="13"/>
      <c r="COT315" s="13"/>
      <c r="COU315" s="13"/>
      <c r="COV315" s="13"/>
      <c r="COW315" s="13"/>
      <c r="COX315" s="13"/>
      <c r="COY315" s="13"/>
      <c r="COZ315" s="13"/>
      <c r="CPA315" s="13"/>
      <c r="CPB315" s="13"/>
      <c r="CPC315" s="13"/>
      <c r="CPD315" s="13"/>
      <c r="CPE315" s="13"/>
      <c r="CPF315" s="13"/>
      <c r="CPG315" s="13"/>
      <c r="CPH315" s="13"/>
      <c r="CPI315" s="13"/>
      <c r="CPJ315" s="13"/>
      <c r="CPK315" s="13"/>
      <c r="CPL315" s="13"/>
      <c r="CPM315" s="13"/>
      <c r="CPN315" s="13"/>
      <c r="CPO315" s="13"/>
      <c r="CPP315" s="13"/>
      <c r="CPQ315" s="13"/>
      <c r="CPR315" s="13"/>
      <c r="CPS315" s="13"/>
      <c r="CPT315" s="13"/>
      <c r="CPU315" s="13"/>
      <c r="CPV315" s="13"/>
      <c r="CPW315" s="13"/>
      <c r="CPX315" s="13"/>
      <c r="CPY315" s="13"/>
      <c r="CPZ315" s="13"/>
      <c r="CQA315" s="13"/>
      <c r="CQB315" s="13"/>
      <c r="CQC315" s="13"/>
      <c r="CQD315" s="13"/>
      <c r="CQE315" s="13"/>
      <c r="CQF315" s="13"/>
      <c r="CQG315" s="13"/>
      <c r="CQH315" s="13"/>
      <c r="CQI315" s="13"/>
      <c r="CQJ315" s="13"/>
      <c r="CQK315" s="13"/>
      <c r="CQL315" s="13"/>
      <c r="CQM315" s="13"/>
      <c r="CQN315" s="13"/>
      <c r="CQO315" s="13"/>
      <c r="CQP315" s="13"/>
      <c r="CQQ315" s="13"/>
      <c r="CQR315" s="13"/>
      <c r="CQS315" s="13"/>
      <c r="CQT315" s="13"/>
      <c r="CQU315" s="13"/>
      <c r="CQV315" s="13"/>
      <c r="CQW315" s="13"/>
      <c r="CQX315" s="13"/>
      <c r="CQY315" s="13"/>
      <c r="CQZ315" s="13"/>
      <c r="CRA315" s="13"/>
      <c r="CRB315" s="13"/>
      <c r="CRC315" s="13"/>
      <c r="CRD315" s="13"/>
      <c r="CRE315" s="13"/>
      <c r="CRF315" s="13"/>
      <c r="CRG315" s="13"/>
      <c r="CRH315" s="13"/>
      <c r="CRI315" s="13"/>
      <c r="CRJ315" s="13"/>
      <c r="CRK315" s="13"/>
      <c r="CRL315" s="13"/>
      <c r="CRM315" s="13"/>
      <c r="CRN315" s="13"/>
      <c r="CRO315" s="13"/>
      <c r="CRP315" s="13"/>
      <c r="CRQ315" s="13"/>
      <c r="CRR315" s="13"/>
      <c r="CRS315" s="13"/>
      <c r="CRT315" s="13"/>
      <c r="CRU315" s="13"/>
      <c r="CRV315" s="13"/>
      <c r="CRW315" s="13"/>
      <c r="CRX315" s="13"/>
      <c r="CRY315" s="13"/>
      <c r="CRZ315" s="13"/>
      <c r="CSA315" s="13"/>
      <c r="CSB315" s="13"/>
      <c r="CSC315" s="13"/>
      <c r="CSD315" s="13"/>
      <c r="CSE315" s="13"/>
      <c r="CSF315" s="13"/>
      <c r="CSG315" s="13"/>
      <c r="CSH315" s="13"/>
      <c r="CSI315" s="13"/>
      <c r="CSJ315" s="13"/>
      <c r="CSK315" s="13"/>
      <c r="CSL315" s="13"/>
      <c r="CSM315" s="13"/>
      <c r="CSN315" s="13"/>
      <c r="CSO315" s="13"/>
      <c r="CSP315" s="13"/>
      <c r="CSQ315" s="13"/>
      <c r="CSR315" s="13"/>
      <c r="CSS315" s="13"/>
      <c r="CST315" s="13"/>
      <c r="CSU315" s="13"/>
      <c r="CSV315" s="13"/>
      <c r="CSW315" s="13"/>
      <c r="CSX315" s="13"/>
      <c r="CSY315" s="13"/>
      <c r="CSZ315" s="13"/>
      <c r="CTA315" s="13"/>
      <c r="CTB315" s="13"/>
      <c r="CTC315" s="13"/>
      <c r="CTD315" s="13"/>
      <c r="CTE315" s="13"/>
      <c r="CTF315" s="13"/>
      <c r="CTG315" s="13"/>
      <c r="CTH315" s="13"/>
      <c r="CTI315" s="13"/>
      <c r="CTJ315" s="13"/>
      <c r="CTK315" s="13"/>
      <c r="CTL315" s="13"/>
      <c r="CTM315" s="13"/>
      <c r="CTN315" s="13"/>
      <c r="CTO315" s="13"/>
      <c r="CTP315" s="13"/>
      <c r="CTQ315" s="13"/>
      <c r="CTR315" s="13"/>
      <c r="CTS315" s="13"/>
      <c r="CTT315" s="13"/>
      <c r="CTU315" s="13"/>
      <c r="CTV315" s="13"/>
      <c r="CTW315" s="13"/>
      <c r="CTX315" s="13"/>
      <c r="CTY315" s="13"/>
      <c r="CTZ315" s="13"/>
      <c r="CUA315" s="13"/>
      <c r="CUB315" s="13"/>
      <c r="CUC315" s="13"/>
      <c r="CUD315" s="13"/>
      <c r="CUE315" s="13"/>
      <c r="CUF315" s="13"/>
      <c r="CUG315" s="13"/>
      <c r="CUH315" s="13"/>
      <c r="CUI315" s="13"/>
      <c r="CUJ315" s="13"/>
      <c r="CUK315" s="13"/>
      <c r="CUL315" s="13"/>
      <c r="CUM315" s="13"/>
      <c r="CUN315" s="13"/>
      <c r="CUO315" s="13"/>
      <c r="CUP315" s="13"/>
      <c r="CUQ315" s="13"/>
      <c r="CUR315" s="13"/>
      <c r="CUS315" s="13"/>
      <c r="CUT315" s="13"/>
      <c r="CUU315" s="13"/>
      <c r="CUV315" s="13"/>
      <c r="CUW315" s="13"/>
      <c r="CUX315" s="13"/>
      <c r="CUY315" s="13"/>
      <c r="CUZ315" s="13"/>
      <c r="CVA315" s="13"/>
      <c r="CVB315" s="13"/>
      <c r="CVC315" s="13"/>
      <c r="CVD315" s="13"/>
      <c r="CVE315" s="13"/>
      <c r="CVF315" s="13"/>
      <c r="CVG315" s="13"/>
      <c r="CVH315" s="13"/>
      <c r="CVI315" s="13"/>
      <c r="CVJ315" s="13"/>
      <c r="CVK315" s="13"/>
      <c r="CVL315" s="13"/>
      <c r="CVM315" s="13"/>
      <c r="CVN315" s="13"/>
      <c r="CVO315" s="13"/>
      <c r="CVP315" s="13"/>
      <c r="CVQ315" s="13"/>
      <c r="CVR315" s="13"/>
      <c r="CVS315" s="13"/>
      <c r="CVT315" s="13"/>
      <c r="CVU315" s="13"/>
      <c r="CVV315" s="13"/>
      <c r="CVW315" s="13"/>
      <c r="CVX315" s="13"/>
      <c r="CVY315" s="13"/>
      <c r="CVZ315" s="13"/>
      <c r="CWA315" s="13"/>
      <c r="CWB315" s="13"/>
      <c r="CWC315" s="13"/>
      <c r="CWD315" s="13"/>
      <c r="CWE315" s="13"/>
      <c r="CWF315" s="13"/>
      <c r="CWG315" s="13"/>
      <c r="CWH315" s="13"/>
      <c r="CWI315" s="13"/>
      <c r="CWJ315" s="13"/>
      <c r="CWK315" s="13"/>
      <c r="CWL315" s="13"/>
      <c r="CWM315" s="13"/>
      <c r="CWN315" s="13"/>
      <c r="CWO315" s="13"/>
      <c r="CWP315" s="13"/>
      <c r="CWQ315" s="13"/>
      <c r="CWR315" s="13"/>
      <c r="CWS315" s="13"/>
      <c r="CWT315" s="13"/>
      <c r="CWU315" s="13"/>
      <c r="CWV315" s="13"/>
      <c r="CWW315" s="13"/>
      <c r="CWX315" s="13"/>
      <c r="CWY315" s="13"/>
      <c r="CWZ315" s="13"/>
      <c r="CXA315" s="13"/>
      <c r="CXB315" s="13"/>
      <c r="CXC315" s="13"/>
      <c r="CXD315" s="13"/>
      <c r="CXE315" s="13"/>
      <c r="CXF315" s="13"/>
      <c r="CXG315" s="13"/>
      <c r="CXH315" s="13"/>
      <c r="CXI315" s="13"/>
      <c r="CXJ315" s="13"/>
      <c r="CXK315" s="13"/>
      <c r="CXL315" s="13"/>
      <c r="CXM315" s="13"/>
      <c r="CXN315" s="13"/>
      <c r="CXO315" s="13"/>
      <c r="CXP315" s="13"/>
      <c r="CXQ315" s="13"/>
      <c r="CXR315" s="13"/>
      <c r="CXS315" s="13"/>
      <c r="CXT315" s="13"/>
      <c r="CXU315" s="13"/>
      <c r="CXV315" s="13"/>
      <c r="CXW315" s="13"/>
      <c r="CXX315" s="13"/>
      <c r="CXY315" s="13"/>
      <c r="CXZ315" s="13"/>
      <c r="CYA315" s="13"/>
      <c r="CYB315" s="13"/>
      <c r="CYC315" s="13"/>
      <c r="CYD315" s="13"/>
      <c r="CYE315" s="13"/>
      <c r="CYF315" s="13"/>
      <c r="CYG315" s="13"/>
      <c r="CYH315" s="13"/>
      <c r="CYI315" s="13"/>
      <c r="CYJ315" s="13"/>
      <c r="CYK315" s="13"/>
      <c r="CYL315" s="13"/>
      <c r="CYM315" s="13"/>
      <c r="CYN315" s="13"/>
      <c r="CYO315" s="13"/>
      <c r="CYP315" s="13"/>
      <c r="CYQ315" s="13"/>
      <c r="CYR315" s="13"/>
      <c r="CYS315" s="13"/>
      <c r="CYT315" s="13"/>
      <c r="CYU315" s="13"/>
      <c r="CYV315" s="13"/>
      <c r="CYW315" s="13"/>
      <c r="CYX315" s="13"/>
      <c r="CYY315" s="13"/>
      <c r="CYZ315" s="13"/>
      <c r="CZA315" s="13"/>
      <c r="CZB315" s="13"/>
      <c r="CZC315" s="13"/>
      <c r="CZD315" s="13"/>
      <c r="CZE315" s="13"/>
      <c r="CZF315" s="13"/>
      <c r="CZG315" s="13"/>
      <c r="CZH315" s="13"/>
      <c r="CZI315" s="13"/>
      <c r="CZJ315" s="13"/>
      <c r="CZK315" s="13"/>
      <c r="CZL315" s="13"/>
      <c r="CZM315" s="13"/>
      <c r="CZN315" s="13"/>
      <c r="CZO315" s="13"/>
      <c r="CZP315" s="13"/>
      <c r="CZQ315" s="13"/>
      <c r="CZR315" s="13"/>
      <c r="CZS315" s="13"/>
      <c r="CZT315" s="13"/>
      <c r="CZU315" s="13"/>
      <c r="CZV315" s="13"/>
      <c r="CZW315" s="13"/>
      <c r="CZX315" s="13"/>
      <c r="CZY315" s="13"/>
      <c r="CZZ315" s="13"/>
      <c r="DAA315" s="13"/>
      <c r="DAB315" s="13"/>
      <c r="DAC315" s="13"/>
      <c r="DAD315" s="13"/>
      <c r="DAE315" s="13"/>
      <c r="DAF315" s="13"/>
      <c r="DAG315" s="13"/>
      <c r="DAH315" s="13"/>
      <c r="DAI315" s="13"/>
      <c r="DAJ315" s="13"/>
      <c r="DAK315" s="13"/>
      <c r="DAL315" s="13"/>
      <c r="DAM315" s="13"/>
      <c r="DAN315" s="13"/>
      <c r="DAO315" s="13"/>
      <c r="DAP315" s="13"/>
      <c r="DAQ315" s="13"/>
      <c r="DAR315" s="13"/>
      <c r="DAS315" s="13"/>
      <c r="DAT315" s="13"/>
      <c r="DAU315" s="13"/>
      <c r="DAV315" s="13"/>
      <c r="DAW315" s="13"/>
      <c r="DAX315" s="13"/>
      <c r="DAY315" s="13"/>
      <c r="DAZ315" s="13"/>
      <c r="DBA315" s="13"/>
      <c r="DBB315" s="13"/>
      <c r="DBC315" s="13"/>
      <c r="DBD315" s="13"/>
      <c r="DBE315" s="13"/>
      <c r="DBF315" s="13"/>
      <c r="DBG315" s="13"/>
      <c r="DBH315" s="13"/>
      <c r="DBI315" s="13"/>
      <c r="DBJ315" s="13"/>
      <c r="DBK315" s="13"/>
      <c r="DBL315" s="13"/>
      <c r="DBM315" s="13"/>
      <c r="DBN315" s="13"/>
      <c r="DBO315" s="13"/>
      <c r="DBP315" s="13"/>
      <c r="DBQ315" s="13"/>
      <c r="DBR315" s="13"/>
      <c r="DBS315" s="13"/>
      <c r="DBT315" s="13"/>
      <c r="DBU315" s="13"/>
      <c r="DBV315" s="13"/>
      <c r="DBW315" s="13"/>
      <c r="DBX315" s="13"/>
      <c r="DBY315" s="13"/>
      <c r="DBZ315" s="13"/>
      <c r="DCA315" s="13"/>
      <c r="DCB315" s="13"/>
      <c r="DCC315" s="13"/>
      <c r="DCD315" s="13"/>
      <c r="DCE315" s="13"/>
      <c r="DCF315" s="13"/>
      <c r="DCG315" s="13"/>
      <c r="DCH315" s="13"/>
      <c r="DCI315" s="13"/>
      <c r="DCJ315" s="13"/>
      <c r="DCK315" s="13"/>
      <c r="DCL315" s="13"/>
      <c r="DCM315" s="13"/>
      <c r="DCN315" s="13"/>
      <c r="DCO315" s="13"/>
      <c r="DCP315" s="13"/>
      <c r="DCQ315" s="13"/>
      <c r="DCR315" s="13"/>
      <c r="DCS315" s="13"/>
      <c r="DCT315" s="13"/>
      <c r="DCU315" s="13"/>
      <c r="DCV315" s="13"/>
      <c r="DCW315" s="13"/>
      <c r="DCX315" s="13"/>
      <c r="DCY315" s="13"/>
      <c r="DCZ315" s="13"/>
      <c r="DDA315" s="13"/>
      <c r="DDB315" s="13"/>
      <c r="DDC315" s="13"/>
      <c r="DDD315" s="13"/>
      <c r="DDE315" s="13"/>
      <c r="DDF315" s="13"/>
      <c r="DDG315" s="13"/>
      <c r="DDH315" s="13"/>
      <c r="DDI315" s="13"/>
      <c r="DDJ315" s="13"/>
      <c r="DDK315" s="13"/>
      <c r="DDL315" s="13"/>
      <c r="DDM315" s="13"/>
      <c r="DDN315" s="13"/>
      <c r="DDO315" s="13"/>
      <c r="DDP315" s="13"/>
      <c r="DDQ315" s="13"/>
      <c r="DDR315" s="13"/>
      <c r="DDS315" s="13"/>
      <c r="DDT315" s="13"/>
      <c r="DDU315" s="13"/>
      <c r="DDV315" s="13"/>
      <c r="DDW315" s="13"/>
      <c r="DDX315" s="13"/>
      <c r="DDY315" s="13"/>
      <c r="DDZ315" s="13"/>
      <c r="DEA315" s="13"/>
      <c r="DEB315" s="13"/>
      <c r="DEC315" s="13"/>
      <c r="DED315" s="13"/>
      <c r="DEE315" s="13"/>
      <c r="DEF315" s="13"/>
      <c r="DEG315" s="13"/>
      <c r="DEH315" s="13"/>
      <c r="DEI315" s="13"/>
      <c r="DEJ315" s="13"/>
      <c r="DEK315" s="13"/>
      <c r="DEL315" s="13"/>
      <c r="DEM315" s="13"/>
      <c r="DEN315" s="13"/>
      <c r="DEO315" s="13"/>
      <c r="DEP315" s="13"/>
      <c r="DEQ315" s="13"/>
      <c r="DER315" s="13"/>
      <c r="DES315" s="13"/>
      <c r="DET315" s="13"/>
      <c r="DEU315" s="13"/>
      <c r="DEV315" s="13"/>
      <c r="DEW315" s="13"/>
      <c r="DEX315" s="13"/>
      <c r="DEY315" s="13"/>
      <c r="DEZ315" s="13"/>
      <c r="DFA315" s="13"/>
      <c r="DFB315" s="13"/>
      <c r="DFC315" s="13"/>
      <c r="DFD315" s="13"/>
      <c r="DFE315" s="13"/>
      <c r="DFF315" s="13"/>
      <c r="DFG315" s="13"/>
      <c r="DFH315" s="13"/>
      <c r="DFI315" s="13"/>
      <c r="DFJ315" s="13"/>
      <c r="DFK315" s="13"/>
      <c r="DFL315" s="13"/>
      <c r="DFM315" s="13"/>
      <c r="DFN315" s="13"/>
      <c r="DFO315" s="13"/>
      <c r="DFP315" s="13"/>
      <c r="DFQ315" s="13"/>
      <c r="DFR315" s="13"/>
      <c r="DFS315" s="13"/>
      <c r="DFT315" s="13"/>
      <c r="DFU315" s="13"/>
      <c r="DFV315" s="13"/>
      <c r="DFW315" s="13"/>
      <c r="DFX315" s="13"/>
      <c r="DFY315" s="13"/>
      <c r="DFZ315" s="13"/>
      <c r="DGA315" s="13"/>
      <c r="DGB315" s="13"/>
      <c r="DGC315" s="13"/>
      <c r="DGD315" s="13"/>
      <c r="DGE315" s="13"/>
      <c r="DGF315" s="13"/>
      <c r="DGG315" s="13"/>
      <c r="DGH315" s="13"/>
      <c r="DGI315" s="13"/>
      <c r="DGJ315" s="13"/>
      <c r="DGK315" s="13"/>
      <c r="DGL315" s="13"/>
      <c r="DGM315" s="13"/>
      <c r="DGN315" s="13"/>
      <c r="DGO315" s="13"/>
      <c r="DGP315" s="13"/>
      <c r="DGQ315" s="13"/>
      <c r="DGR315" s="13"/>
      <c r="DGS315" s="13"/>
      <c r="DGT315" s="13"/>
      <c r="DGU315" s="13"/>
      <c r="DGV315" s="13"/>
      <c r="DGW315" s="13"/>
      <c r="DGX315" s="13"/>
      <c r="DGY315" s="13"/>
      <c r="DGZ315" s="13"/>
      <c r="DHA315" s="13"/>
      <c r="DHB315" s="13"/>
      <c r="DHC315" s="13"/>
      <c r="DHD315" s="13"/>
      <c r="DHE315" s="13"/>
      <c r="DHF315" s="13"/>
      <c r="DHG315" s="13"/>
      <c r="DHH315" s="13"/>
      <c r="DHI315" s="13"/>
      <c r="DHJ315" s="13"/>
      <c r="DHK315" s="13"/>
      <c r="DHL315" s="13"/>
      <c r="DHM315" s="13"/>
      <c r="DHN315" s="13"/>
      <c r="DHO315" s="13"/>
      <c r="DHP315" s="13"/>
      <c r="DHQ315" s="13"/>
      <c r="DHR315" s="13"/>
      <c r="DHS315" s="13"/>
      <c r="DHT315" s="13"/>
      <c r="DHU315" s="13"/>
      <c r="DHV315" s="13"/>
      <c r="DHW315" s="13"/>
      <c r="DHX315" s="13"/>
      <c r="DHY315" s="13"/>
      <c r="DHZ315" s="13"/>
      <c r="DIA315" s="13"/>
      <c r="DIB315" s="13"/>
      <c r="DIC315" s="13"/>
      <c r="DID315" s="13"/>
      <c r="DIE315" s="13"/>
      <c r="DIF315" s="13"/>
      <c r="DIG315" s="13"/>
      <c r="DIH315" s="13"/>
      <c r="DII315" s="13"/>
      <c r="DIJ315" s="13"/>
      <c r="DIK315" s="13"/>
      <c r="DIL315" s="13"/>
      <c r="DIM315" s="13"/>
      <c r="DIN315" s="13"/>
      <c r="DIO315" s="13"/>
      <c r="DIP315" s="13"/>
      <c r="DIQ315" s="13"/>
      <c r="DIR315" s="13"/>
      <c r="DIS315" s="13"/>
      <c r="DIT315" s="13"/>
      <c r="DIU315" s="13"/>
      <c r="DIV315" s="13"/>
      <c r="DIW315" s="13"/>
      <c r="DIX315" s="13"/>
      <c r="DIY315" s="13"/>
      <c r="DIZ315" s="13"/>
      <c r="DJA315" s="13"/>
      <c r="DJB315" s="13"/>
      <c r="DJC315" s="13"/>
      <c r="DJD315" s="13"/>
      <c r="DJE315" s="13"/>
      <c r="DJF315" s="13"/>
      <c r="DJG315" s="13"/>
      <c r="DJH315" s="13"/>
      <c r="DJI315" s="13"/>
      <c r="DJJ315" s="13"/>
      <c r="DJK315" s="13"/>
      <c r="DJL315" s="13"/>
      <c r="DJM315" s="13"/>
      <c r="DJN315" s="13"/>
      <c r="DJO315" s="13"/>
      <c r="DJP315" s="13"/>
      <c r="DJQ315" s="13"/>
      <c r="DJR315" s="13"/>
      <c r="DJS315" s="13"/>
      <c r="DJT315" s="13"/>
      <c r="DJU315" s="13"/>
      <c r="DJV315" s="13"/>
      <c r="DJW315" s="13"/>
      <c r="DJX315" s="13"/>
      <c r="DJY315" s="13"/>
      <c r="DJZ315" s="13"/>
      <c r="DKA315" s="13"/>
      <c r="DKB315" s="13"/>
      <c r="DKC315" s="13"/>
      <c r="DKD315" s="13"/>
      <c r="DKE315" s="13"/>
      <c r="DKF315" s="13"/>
      <c r="DKG315" s="13"/>
      <c r="DKH315" s="13"/>
      <c r="DKI315" s="13"/>
      <c r="DKJ315" s="13"/>
      <c r="DKK315" s="13"/>
      <c r="DKL315" s="13"/>
      <c r="DKM315" s="13"/>
      <c r="DKN315" s="13"/>
      <c r="DKO315" s="13"/>
      <c r="DKP315" s="13"/>
      <c r="DKQ315" s="13"/>
      <c r="DKR315" s="13"/>
      <c r="DKS315" s="13"/>
      <c r="DKT315" s="13"/>
      <c r="DKU315" s="13"/>
      <c r="DKV315" s="13"/>
      <c r="DKW315" s="13"/>
      <c r="DKX315" s="13"/>
      <c r="DKY315" s="13"/>
      <c r="DKZ315" s="13"/>
      <c r="DLA315" s="13"/>
      <c r="DLB315" s="13"/>
      <c r="DLC315" s="13"/>
      <c r="DLD315" s="13"/>
      <c r="DLE315" s="13"/>
      <c r="DLF315" s="13"/>
      <c r="DLG315" s="13"/>
      <c r="DLH315" s="13"/>
      <c r="DLI315" s="13"/>
      <c r="DLJ315" s="13"/>
      <c r="DLK315" s="13"/>
      <c r="DLL315" s="13"/>
      <c r="DLM315" s="13"/>
      <c r="DLN315" s="13"/>
      <c r="DLO315" s="13"/>
      <c r="DLP315" s="13"/>
      <c r="DLQ315" s="13"/>
      <c r="DLR315" s="13"/>
      <c r="DLS315" s="13"/>
      <c r="DLT315" s="13"/>
      <c r="DLU315" s="13"/>
      <c r="DLV315" s="13"/>
      <c r="DLW315" s="13"/>
      <c r="DLX315" s="13"/>
      <c r="DLY315" s="13"/>
      <c r="DLZ315" s="13"/>
      <c r="DMA315" s="13"/>
      <c r="DMB315" s="13"/>
      <c r="DMC315" s="13"/>
      <c r="DMD315" s="13"/>
      <c r="DME315" s="13"/>
      <c r="DMF315" s="13"/>
      <c r="DMG315" s="13"/>
      <c r="DMH315" s="13"/>
      <c r="DMI315" s="13"/>
      <c r="DMJ315" s="13"/>
      <c r="DMK315" s="13"/>
      <c r="DML315" s="13"/>
      <c r="DMM315" s="13"/>
      <c r="DMN315" s="13"/>
      <c r="DMO315" s="13"/>
      <c r="DMP315" s="13"/>
      <c r="DMQ315" s="13"/>
      <c r="DMR315" s="13"/>
      <c r="DMS315" s="13"/>
      <c r="DMT315" s="13"/>
      <c r="DMU315" s="13"/>
      <c r="DMV315" s="13"/>
      <c r="DMW315" s="13"/>
      <c r="DMX315" s="13"/>
      <c r="DMY315" s="13"/>
      <c r="DMZ315" s="13"/>
      <c r="DNA315" s="13"/>
      <c r="DNB315" s="13"/>
      <c r="DNC315" s="13"/>
      <c r="DND315" s="13"/>
      <c r="DNE315" s="13"/>
      <c r="DNF315" s="13"/>
      <c r="DNG315" s="13"/>
      <c r="DNH315" s="13"/>
      <c r="DNI315" s="13"/>
      <c r="DNJ315" s="13"/>
      <c r="DNK315" s="13"/>
      <c r="DNL315" s="13"/>
      <c r="DNM315" s="13"/>
      <c r="DNN315" s="13"/>
      <c r="DNO315" s="13"/>
      <c r="DNP315" s="13"/>
      <c r="DNQ315" s="13"/>
      <c r="DNR315" s="13"/>
      <c r="DNS315" s="13"/>
      <c r="DNT315" s="13"/>
      <c r="DNU315" s="13"/>
      <c r="DNV315" s="13"/>
      <c r="DNW315" s="13"/>
      <c r="DNX315" s="13"/>
      <c r="DNY315" s="13"/>
      <c r="DNZ315" s="13"/>
      <c r="DOA315" s="13"/>
      <c r="DOB315" s="13"/>
      <c r="DOC315" s="13"/>
      <c r="DOD315" s="13"/>
      <c r="DOE315" s="13"/>
      <c r="DOF315" s="13"/>
      <c r="DOG315" s="13"/>
      <c r="DOH315" s="13"/>
      <c r="DOI315" s="13"/>
      <c r="DOJ315" s="13"/>
      <c r="DOK315" s="13"/>
      <c r="DOL315" s="13"/>
      <c r="DOM315" s="13"/>
      <c r="DON315" s="13"/>
      <c r="DOO315" s="13"/>
      <c r="DOP315" s="13"/>
      <c r="DOQ315" s="13"/>
      <c r="DOR315" s="13"/>
      <c r="DOS315" s="13"/>
      <c r="DOT315" s="13"/>
      <c r="DOU315" s="13"/>
      <c r="DOV315" s="13"/>
      <c r="DOW315" s="13"/>
      <c r="DOX315" s="13"/>
      <c r="DOY315" s="13"/>
      <c r="DOZ315" s="13"/>
      <c r="DPA315" s="13"/>
      <c r="DPB315" s="13"/>
      <c r="DPC315" s="13"/>
      <c r="DPD315" s="13"/>
      <c r="DPE315" s="13"/>
      <c r="DPF315" s="13"/>
      <c r="DPG315" s="13"/>
      <c r="DPH315" s="13"/>
      <c r="DPI315" s="13"/>
      <c r="DPJ315" s="13"/>
      <c r="DPK315" s="13"/>
      <c r="DPL315" s="13"/>
      <c r="DPM315" s="13"/>
      <c r="DPN315" s="13"/>
      <c r="DPO315" s="13"/>
      <c r="DPP315" s="13"/>
      <c r="DPQ315" s="13"/>
      <c r="DPR315" s="13"/>
      <c r="DPS315" s="13"/>
      <c r="DPT315" s="13"/>
      <c r="DPU315" s="13"/>
      <c r="DPV315" s="13"/>
      <c r="DPW315" s="13"/>
      <c r="DPX315" s="13"/>
      <c r="DPY315" s="13"/>
      <c r="DPZ315" s="13"/>
      <c r="DQA315" s="13"/>
      <c r="DQB315" s="13"/>
      <c r="DQC315" s="13"/>
      <c r="DQD315" s="13"/>
      <c r="DQE315" s="13"/>
      <c r="DQF315" s="13"/>
      <c r="DQG315" s="13"/>
      <c r="DQH315" s="13"/>
      <c r="DQI315" s="13"/>
      <c r="DQJ315" s="13"/>
      <c r="DQK315" s="13"/>
      <c r="DQL315" s="13"/>
      <c r="DQM315" s="13"/>
      <c r="DQN315" s="13"/>
      <c r="DQO315" s="13"/>
      <c r="DQP315" s="13"/>
      <c r="DQQ315" s="13"/>
      <c r="DQR315" s="13"/>
      <c r="DQS315" s="13"/>
      <c r="DQT315" s="13"/>
      <c r="DQU315" s="13"/>
      <c r="DQV315" s="13"/>
      <c r="DQW315" s="13"/>
      <c r="DQX315" s="13"/>
      <c r="DQY315" s="13"/>
      <c r="DQZ315" s="13"/>
      <c r="DRA315" s="13"/>
      <c r="DRB315" s="13"/>
      <c r="DRC315" s="13"/>
      <c r="DRD315" s="13"/>
      <c r="DRE315" s="13"/>
      <c r="DRF315" s="13"/>
      <c r="DRG315" s="13"/>
      <c r="DRH315" s="13"/>
      <c r="DRI315" s="13"/>
      <c r="DRJ315" s="13"/>
      <c r="DRK315" s="13"/>
      <c r="DRL315" s="13"/>
      <c r="DRM315" s="13"/>
      <c r="DRN315" s="13"/>
      <c r="DRO315" s="13"/>
      <c r="DRP315" s="13"/>
      <c r="DRQ315" s="13"/>
      <c r="DRR315" s="13"/>
      <c r="DRS315" s="13"/>
      <c r="DRT315" s="13"/>
      <c r="DRU315" s="13"/>
      <c r="DRV315" s="13"/>
      <c r="DRW315" s="13"/>
      <c r="DRX315" s="13"/>
      <c r="DRY315" s="13"/>
      <c r="DRZ315" s="13"/>
      <c r="DSA315" s="13"/>
      <c r="DSB315" s="13"/>
      <c r="DSC315" s="13"/>
      <c r="DSD315" s="13"/>
      <c r="DSE315" s="13"/>
      <c r="DSF315" s="13"/>
      <c r="DSG315" s="13"/>
      <c r="DSH315" s="13"/>
      <c r="DSI315" s="13"/>
      <c r="DSJ315" s="13"/>
      <c r="DSK315" s="13"/>
      <c r="DSL315" s="13"/>
      <c r="DSM315" s="13"/>
      <c r="DSN315" s="13"/>
      <c r="DSO315" s="13"/>
      <c r="DSP315" s="13"/>
      <c r="DSQ315" s="13"/>
      <c r="DSR315" s="13"/>
      <c r="DSS315" s="13"/>
      <c r="DST315" s="13"/>
      <c r="DSU315" s="13"/>
      <c r="DSV315" s="13"/>
      <c r="DSW315" s="13"/>
      <c r="DSX315" s="13"/>
      <c r="DSY315" s="13"/>
      <c r="DSZ315" s="13"/>
      <c r="DTA315" s="13"/>
      <c r="DTB315" s="13"/>
      <c r="DTC315" s="13"/>
      <c r="DTD315" s="13"/>
      <c r="DTE315" s="13"/>
      <c r="DTF315" s="13"/>
      <c r="DTG315" s="13"/>
      <c r="DTH315" s="13"/>
      <c r="DTI315" s="13"/>
      <c r="DTJ315" s="13"/>
      <c r="DTK315" s="13"/>
      <c r="DTL315" s="13"/>
      <c r="DTM315" s="13"/>
      <c r="DTN315" s="13"/>
      <c r="DTO315" s="13"/>
      <c r="DTP315" s="13"/>
      <c r="DTQ315" s="13"/>
      <c r="DTR315" s="13"/>
      <c r="DTS315" s="13"/>
      <c r="DTT315" s="13"/>
      <c r="DTU315" s="13"/>
      <c r="DTV315" s="13"/>
      <c r="DTW315" s="13"/>
      <c r="DTX315" s="13"/>
      <c r="DTY315" s="13"/>
      <c r="DTZ315" s="13"/>
      <c r="DUA315" s="13"/>
      <c r="DUB315" s="13"/>
      <c r="DUC315" s="13"/>
      <c r="DUD315" s="13"/>
      <c r="DUE315" s="13"/>
      <c r="DUF315" s="13"/>
      <c r="DUG315" s="13"/>
      <c r="DUH315" s="13"/>
      <c r="DUI315" s="13"/>
      <c r="DUJ315" s="13"/>
      <c r="DUK315" s="13"/>
      <c r="DUL315" s="13"/>
      <c r="DUM315" s="13"/>
      <c r="DUN315" s="13"/>
      <c r="DUO315" s="13"/>
      <c r="DUP315" s="13"/>
      <c r="DUQ315" s="13"/>
      <c r="DUR315" s="13"/>
      <c r="DUS315" s="13"/>
      <c r="DUT315" s="13"/>
      <c r="DUU315" s="13"/>
      <c r="DUV315" s="13"/>
      <c r="DUW315" s="13"/>
      <c r="DUX315" s="13"/>
      <c r="DUY315" s="13"/>
      <c r="DUZ315" s="13"/>
      <c r="DVA315" s="13"/>
      <c r="DVB315" s="13"/>
      <c r="DVC315" s="13"/>
      <c r="DVD315" s="13"/>
      <c r="DVE315" s="13"/>
      <c r="DVF315" s="13"/>
      <c r="DVG315" s="13"/>
      <c r="DVH315" s="13"/>
      <c r="DVI315" s="13"/>
      <c r="DVJ315" s="13"/>
      <c r="DVK315" s="13"/>
      <c r="DVL315" s="13"/>
      <c r="DVM315" s="13"/>
      <c r="DVN315" s="13"/>
      <c r="DVO315" s="13"/>
      <c r="DVP315" s="13"/>
      <c r="DVQ315" s="13"/>
      <c r="DVR315" s="13"/>
      <c r="DVS315" s="13"/>
      <c r="DVT315" s="13"/>
      <c r="DVU315" s="13"/>
      <c r="DVV315" s="13"/>
      <c r="DVW315" s="13"/>
      <c r="DVX315" s="13"/>
      <c r="DVY315" s="13"/>
      <c r="DVZ315" s="13"/>
      <c r="DWA315" s="13"/>
      <c r="DWB315" s="13"/>
      <c r="DWC315" s="13"/>
      <c r="DWD315" s="13"/>
      <c r="DWE315" s="13"/>
      <c r="DWF315" s="13"/>
      <c r="DWG315" s="13"/>
      <c r="DWH315" s="13"/>
      <c r="DWI315" s="13"/>
      <c r="DWJ315" s="13"/>
      <c r="DWK315" s="13"/>
      <c r="DWL315" s="13"/>
      <c r="DWM315" s="13"/>
      <c r="DWN315" s="13"/>
      <c r="DWO315" s="13"/>
      <c r="DWP315" s="13"/>
      <c r="DWQ315" s="13"/>
      <c r="DWR315" s="13"/>
      <c r="DWS315" s="13"/>
      <c r="DWT315" s="13"/>
      <c r="DWU315" s="13"/>
      <c r="DWV315" s="13"/>
      <c r="DWW315" s="13"/>
      <c r="DWX315" s="13"/>
      <c r="DWY315" s="13"/>
      <c r="DWZ315" s="13"/>
      <c r="DXA315" s="13"/>
      <c r="DXB315" s="13"/>
      <c r="DXC315" s="13"/>
      <c r="DXD315" s="13"/>
      <c r="DXE315" s="13"/>
      <c r="DXF315" s="13"/>
      <c r="DXG315" s="13"/>
      <c r="DXH315" s="13"/>
      <c r="DXI315" s="13"/>
      <c r="DXJ315" s="13"/>
      <c r="DXK315" s="13"/>
      <c r="DXL315" s="13"/>
      <c r="DXM315" s="13"/>
      <c r="DXN315" s="13"/>
      <c r="DXO315" s="13"/>
      <c r="DXP315" s="13"/>
      <c r="DXQ315" s="13"/>
      <c r="DXR315" s="13"/>
      <c r="DXS315" s="13"/>
      <c r="DXT315" s="13"/>
      <c r="DXU315" s="13"/>
      <c r="DXV315" s="13"/>
      <c r="DXW315" s="13"/>
      <c r="DXX315" s="13"/>
      <c r="DXY315" s="13"/>
      <c r="DXZ315" s="13"/>
      <c r="DYA315" s="13"/>
      <c r="DYB315" s="13"/>
      <c r="DYC315" s="13"/>
      <c r="DYD315" s="13"/>
      <c r="DYE315" s="13"/>
      <c r="DYF315" s="13"/>
      <c r="DYG315" s="13"/>
      <c r="DYH315" s="13"/>
      <c r="DYI315" s="13"/>
      <c r="DYJ315" s="13"/>
      <c r="DYK315" s="13"/>
      <c r="DYL315" s="13"/>
      <c r="DYM315" s="13"/>
      <c r="DYN315" s="13"/>
      <c r="DYO315" s="13"/>
      <c r="DYP315" s="13"/>
      <c r="DYQ315" s="13"/>
      <c r="DYR315" s="13"/>
      <c r="DYS315" s="13"/>
      <c r="DYT315" s="13"/>
      <c r="DYU315" s="13"/>
      <c r="DYV315" s="13"/>
      <c r="DYW315" s="13"/>
      <c r="DYX315" s="13"/>
      <c r="DYY315" s="13"/>
      <c r="DYZ315" s="13"/>
      <c r="DZA315" s="13"/>
      <c r="DZB315" s="13"/>
      <c r="DZC315" s="13"/>
      <c r="DZD315" s="13"/>
      <c r="DZE315" s="13"/>
      <c r="DZF315" s="13"/>
      <c r="DZG315" s="13"/>
      <c r="DZH315" s="13"/>
      <c r="DZI315" s="13"/>
      <c r="DZJ315" s="13"/>
      <c r="DZK315" s="13"/>
      <c r="DZL315" s="13"/>
      <c r="DZM315" s="13"/>
      <c r="DZN315" s="13"/>
      <c r="DZO315" s="13"/>
      <c r="DZP315" s="13"/>
      <c r="DZQ315" s="13"/>
      <c r="DZR315" s="13"/>
      <c r="DZS315" s="13"/>
      <c r="DZT315" s="13"/>
      <c r="DZU315" s="13"/>
      <c r="DZV315" s="13"/>
      <c r="DZW315" s="13"/>
      <c r="DZX315" s="13"/>
      <c r="DZY315" s="13"/>
      <c r="DZZ315" s="13"/>
      <c r="EAA315" s="13"/>
      <c r="EAB315" s="13"/>
      <c r="EAC315" s="13"/>
      <c r="EAD315" s="13"/>
      <c r="EAE315" s="13"/>
      <c r="EAF315" s="13"/>
      <c r="EAG315" s="13"/>
      <c r="EAH315" s="13"/>
      <c r="EAI315" s="13"/>
      <c r="EAJ315" s="13"/>
      <c r="EAK315" s="13"/>
      <c r="EAL315" s="13"/>
      <c r="EAM315" s="13"/>
      <c r="EAN315" s="13"/>
      <c r="EAO315" s="13"/>
      <c r="EAP315" s="13"/>
      <c r="EAQ315" s="13"/>
      <c r="EAR315" s="13"/>
      <c r="EAS315" s="13"/>
      <c r="EAT315" s="13"/>
      <c r="EAU315" s="13"/>
      <c r="EAV315" s="13"/>
      <c r="EAW315" s="13"/>
      <c r="EAX315" s="13"/>
      <c r="EAY315" s="13"/>
      <c r="EAZ315" s="13"/>
      <c r="EBA315" s="13"/>
      <c r="EBB315" s="13"/>
      <c r="EBC315" s="13"/>
      <c r="EBD315" s="13"/>
      <c r="EBE315" s="13"/>
      <c r="EBF315" s="13"/>
      <c r="EBG315" s="13"/>
      <c r="EBH315" s="13"/>
      <c r="EBI315" s="13"/>
      <c r="EBJ315" s="13"/>
      <c r="EBK315" s="13"/>
      <c r="EBL315" s="13"/>
      <c r="EBM315" s="13"/>
      <c r="EBN315" s="13"/>
      <c r="EBO315" s="13"/>
      <c r="EBP315" s="13"/>
      <c r="EBQ315" s="13"/>
      <c r="EBR315" s="13"/>
      <c r="EBS315" s="13"/>
      <c r="EBT315" s="13"/>
      <c r="EBU315" s="13"/>
      <c r="EBV315" s="13"/>
      <c r="EBW315" s="13"/>
      <c r="EBX315" s="13"/>
      <c r="EBY315" s="13"/>
      <c r="EBZ315" s="13"/>
      <c r="ECA315" s="13"/>
      <c r="ECB315" s="13"/>
      <c r="ECC315" s="13"/>
      <c r="ECD315" s="13"/>
      <c r="ECE315" s="13"/>
      <c r="ECF315" s="13"/>
      <c r="ECG315" s="13"/>
      <c r="ECH315" s="13"/>
      <c r="ECI315" s="13"/>
      <c r="ECJ315" s="13"/>
      <c r="ECK315" s="13"/>
      <c r="ECL315" s="13"/>
      <c r="ECM315" s="13"/>
      <c r="ECN315" s="13"/>
      <c r="ECO315" s="13"/>
      <c r="ECP315" s="13"/>
      <c r="ECQ315" s="13"/>
      <c r="ECR315" s="13"/>
      <c r="ECS315" s="13"/>
      <c r="ECT315" s="13"/>
      <c r="ECU315" s="13"/>
      <c r="ECV315" s="13"/>
      <c r="ECW315" s="13"/>
      <c r="ECX315" s="13"/>
      <c r="ECY315" s="13"/>
      <c r="ECZ315" s="13"/>
      <c r="EDA315" s="13"/>
      <c r="EDB315" s="13"/>
      <c r="EDC315" s="13"/>
      <c r="EDD315" s="13"/>
      <c r="EDE315" s="13"/>
      <c r="EDF315" s="13"/>
      <c r="EDG315" s="13"/>
      <c r="EDH315" s="13"/>
      <c r="EDI315" s="13"/>
      <c r="EDJ315" s="13"/>
      <c r="EDK315" s="13"/>
      <c r="EDL315" s="13"/>
      <c r="EDM315" s="13"/>
      <c r="EDN315" s="13"/>
      <c r="EDO315" s="13"/>
      <c r="EDP315" s="13"/>
      <c r="EDQ315" s="13"/>
      <c r="EDR315" s="13"/>
      <c r="EDS315" s="13"/>
      <c r="EDT315" s="13"/>
      <c r="EDU315" s="13"/>
      <c r="EDV315" s="13"/>
      <c r="EDW315" s="13"/>
      <c r="EDX315" s="13"/>
      <c r="EDY315" s="13"/>
      <c r="EDZ315" s="13"/>
      <c r="EEA315" s="13"/>
      <c r="EEB315" s="13"/>
      <c r="EEC315" s="13"/>
      <c r="EED315" s="13"/>
      <c r="EEE315" s="13"/>
      <c r="EEF315" s="13"/>
      <c r="EEG315" s="13"/>
      <c r="EEH315" s="13"/>
      <c r="EEI315" s="13"/>
      <c r="EEJ315" s="13"/>
      <c r="EEK315" s="13"/>
      <c r="EEL315" s="13"/>
      <c r="EEM315" s="13"/>
      <c r="EEN315" s="13"/>
      <c r="EEO315" s="13"/>
      <c r="EEP315" s="13"/>
      <c r="EEQ315" s="13"/>
      <c r="EER315" s="13"/>
      <c r="EES315" s="13"/>
      <c r="EET315" s="13"/>
      <c r="EEU315" s="13"/>
      <c r="EEV315" s="13"/>
      <c r="EEW315" s="13"/>
      <c r="EEX315" s="13"/>
      <c r="EEY315" s="13"/>
      <c r="EEZ315" s="13"/>
      <c r="EFA315" s="13"/>
      <c r="EFB315" s="13"/>
      <c r="EFC315" s="13"/>
      <c r="EFD315" s="13"/>
      <c r="EFE315" s="13"/>
      <c r="EFF315" s="13"/>
      <c r="EFG315" s="13"/>
      <c r="EFH315" s="13"/>
      <c r="EFI315" s="13"/>
      <c r="EFJ315" s="13"/>
      <c r="EFK315" s="13"/>
      <c r="EFL315" s="13"/>
      <c r="EFM315" s="13"/>
      <c r="EFN315" s="13"/>
      <c r="EFO315" s="13"/>
      <c r="EFP315" s="13"/>
      <c r="EFQ315" s="13"/>
      <c r="EFR315" s="13"/>
      <c r="EFS315" s="13"/>
      <c r="EFT315" s="13"/>
      <c r="EFU315" s="13"/>
      <c r="EFV315" s="13"/>
      <c r="EFW315" s="13"/>
      <c r="EFX315" s="13"/>
      <c r="EFY315" s="13"/>
      <c r="EFZ315" s="13"/>
      <c r="EGA315" s="13"/>
      <c r="EGB315" s="13"/>
      <c r="EGC315" s="13"/>
      <c r="EGD315" s="13"/>
      <c r="EGE315" s="13"/>
      <c r="EGF315" s="13"/>
      <c r="EGG315" s="13"/>
      <c r="EGH315" s="13"/>
      <c r="EGI315" s="13"/>
      <c r="EGJ315" s="13"/>
      <c r="EGK315" s="13"/>
      <c r="EGL315" s="13"/>
      <c r="EGM315" s="13"/>
      <c r="EGN315" s="13"/>
      <c r="EGO315" s="13"/>
      <c r="EGP315" s="13"/>
      <c r="EGQ315" s="13"/>
      <c r="EGR315" s="13"/>
      <c r="EGS315" s="13"/>
      <c r="EGT315" s="13"/>
      <c r="EGU315" s="13"/>
      <c r="EGV315" s="13"/>
      <c r="EGW315" s="13"/>
      <c r="EGX315" s="13"/>
      <c r="EGY315" s="13"/>
      <c r="EGZ315" s="13"/>
      <c r="EHA315" s="13"/>
      <c r="EHB315" s="13"/>
      <c r="EHC315" s="13"/>
      <c r="EHD315" s="13"/>
      <c r="EHE315" s="13"/>
      <c r="EHF315" s="13"/>
      <c r="EHG315" s="13"/>
      <c r="EHH315" s="13"/>
      <c r="EHI315" s="13"/>
      <c r="EHJ315" s="13"/>
      <c r="EHK315" s="13"/>
      <c r="EHL315" s="13"/>
      <c r="EHM315" s="13"/>
      <c r="EHN315" s="13"/>
      <c r="EHO315" s="13"/>
      <c r="EHP315" s="13"/>
      <c r="EHQ315" s="13"/>
      <c r="EHR315" s="13"/>
      <c r="EHS315" s="13"/>
      <c r="EHT315" s="13"/>
      <c r="EHU315" s="13"/>
      <c r="EHV315" s="13"/>
      <c r="EHW315" s="13"/>
      <c r="EHX315" s="13"/>
      <c r="EHY315" s="13"/>
      <c r="EHZ315" s="13"/>
      <c r="EIA315" s="13"/>
      <c r="EIB315" s="13"/>
      <c r="EIC315" s="13"/>
      <c r="EID315" s="13"/>
      <c r="EIE315" s="13"/>
      <c r="EIF315" s="13"/>
      <c r="EIG315" s="13"/>
      <c r="EIH315" s="13"/>
      <c r="EII315" s="13"/>
      <c r="EIJ315" s="13"/>
      <c r="EIK315" s="13"/>
      <c r="EIL315" s="13"/>
    </row>
    <row r="316" spans="1:3626" s="13" customFormat="1" ht="18.75" thickBot="1" x14ac:dyDescent="0.3">
      <c r="A316" s="66" t="s">
        <v>303</v>
      </c>
      <c r="B316" s="162"/>
      <c r="C316" s="162"/>
      <c r="D316" s="162"/>
      <c r="E316" s="306"/>
      <c r="F316" s="306"/>
      <c r="G316" s="174">
        <f>G311+G315</f>
        <v>0</v>
      </c>
      <c r="H316" s="163"/>
      <c r="I316" s="163"/>
      <c r="J316" s="163">
        <v>0</v>
      </c>
      <c r="K316" s="201"/>
      <c r="L316" s="163"/>
      <c r="M316" s="163"/>
      <c r="N316" s="262"/>
    </row>
    <row r="317" spans="1:3626" s="7" customFormat="1" x14ac:dyDescent="0.25">
      <c r="A317" s="24" t="s">
        <v>182</v>
      </c>
      <c r="B317" s="164"/>
      <c r="C317" s="164"/>
      <c r="D317" s="164"/>
      <c r="E317" s="164"/>
      <c r="F317" s="164"/>
      <c r="G317" s="164"/>
      <c r="H317" s="165"/>
      <c r="I317" s="165"/>
      <c r="J317" s="165"/>
      <c r="K317" s="203"/>
      <c r="L317" s="165"/>
      <c r="M317" s="165"/>
      <c r="N317" s="266"/>
    </row>
    <row r="318" spans="1:3626" customFormat="1" x14ac:dyDescent="0.25">
      <c r="A318" s="9" t="s">
        <v>282</v>
      </c>
      <c r="B318" s="91"/>
      <c r="C318" s="91"/>
      <c r="D318" s="91"/>
      <c r="E318" s="91"/>
      <c r="F318" s="91"/>
      <c r="G318" s="91">
        <v>0</v>
      </c>
      <c r="H318" s="109"/>
      <c r="I318" s="109"/>
      <c r="J318" s="132">
        <v>0</v>
      </c>
      <c r="K318" s="195"/>
      <c r="L318" s="109"/>
      <c r="M318" s="109"/>
      <c r="N318" s="252">
        <v>0</v>
      </c>
    </row>
    <row r="319" spans="1:3626" customFormat="1" x14ac:dyDescent="0.25">
      <c r="A319" s="8" t="s">
        <v>165</v>
      </c>
      <c r="B319" s="276">
        <v>531</v>
      </c>
      <c r="C319" s="104"/>
      <c r="D319" s="68">
        <v>531</v>
      </c>
      <c r="E319" s="104"/>
      <c r="F319" s="68"/>
      <c r="G319" s="68"/>
      <c r="H319" s="90">
        <v>442</v>
      </c>
      <c r="I319" s="90">
        <v>442</v>
      </c>
      <c r="J319" s="90"/>
      <c r="K319" s="188"/>
      <c r="L319" s="90">
        <v>531</v>
      </c>
      <c r="M319" s="90">
        <v>531</v>
      </c>
      <c r="N319" s="246"/>
    </row>
    <row r="320" spans="1:3626" customFormat="1" ht="18.75" thickBot="1" x14ac:dyDescent="0.3">
      <c r="A320" s="11"/>
      <c r="B320" s="113"/>
      <c r="C320" s="113"/>
      <c r="D320" s="113"/>
      <c r="E320" s="113"/>
      <c r="F320" s="113"/>
      <c r="G320" s="113"/>
      <c r="H320" s="105"/>
      <c r="I320" s="105"/>
      <c r="J320" s="105"/>
      <c r="K320" s="183"/>
      <c r="L320" s="105"/>
      <c r="M320" s="105"/>
      <c r="N320" s="248"/>
    </row>
    <row r="321" spans="1:3626" s="16" customFormat="1" ht="19.5" thickTop="1" thickBot="1" x14ac:dyDescent="0.3">
      <c r="A321" s="15" t="s">
        <v>183</v>
      </c>
      <c r="B321" s="115">
        <f>B319</f>
        <v>531</v>
      </c>
      <c r="C321" s="115"/>
      <c r="D321" s="115">
        <f>D319</f>
        <v>531</v>
      </c>
      <c r="E321" s="115"/>
      <c r="F321" s="115"/>
      <c r="G321" s="115">
        <f>B321-D321</f>
        <v>0</v>
      </c>
      <c r="H321" s="127">
        <f>H319</f>
        <v>442</v>
      </c>
      <c r="I321" s="127">
        <f>I319</f>
        <v>442</v>
      </c>
      <c r="J321" s="127">
        <f>H321-I321</f>
        <v>0</v>
      </c>
      <c r="K321" s="184"/>
      <c r="L321" s="127">
        <v>531</v>
      </c>
      <c r="M321" s="127">
        <v>531</v>
      </c>
      <c r="N321" s="251"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  <c r="IW321" s="13"/>
      <c r="IX321" s="13"/>
      <c r="IY321" s="13"/>
      <c r="IZ321" s="13"/>
      <c r="JA321" s="13"/>
      <c r="JB321" s="13"/>
      <c r="JC321" s="13"/>
      <c r="JD321" s="13"/>
      <c r="JE321" s="13"/>
      <c r="JF321" s="13"/>
      <c r="JG321" s="13"/>
      <c r="JH321" s="13"/>
      <c r="JI321" s="13"/>
      <c r="JJ321" s="13"/>
      <c r="JK321" s="13"/>
      <c r="JL321" s="13"/>
      <c r="JM321" s="13"/>
      <c r="JN321" s="13"/>
      <c r="JO321" s="13"/>
      <c r="JP321" s="13"/>
      <c r="JQ321" s="13"/>
      <c r="JR321" s="13"/>
      <c r="JS321" s="13"/>
      <c r="JT321" s="13"/>
      <c r="JU321" s="13"/>
      <c r="JV321" s="13"/>
      <c r="JW321" s="13"/>
      <c r="JX321" s="13"/>
      <c r="JY321" s="13"/>
      <c r="JZ321" s="13"/>
      <c r="KA321" s="13"/>
      <c r="KB321" s="13"/>
      <c r="KC321" s="13"/>
      <c r="KD321" s="13"/>
      <c r="KE321" s="13"/>
      <c r="KF321" s="13"/>
      <c r="KG321" s="13"/>
      <c r="KH321" s="13"/>
      <c r="KI321" s="13"/>
      <c r="KJ321" s="13"/>
      <c r="KK321" s="13"/>
      <c r="KL321" s="13"/>
      <c r="KM321" s="13"/>
      <c r="KN321" s="13"/>
      <c r="KO321" s="13"/>
      <c r="KP321" s="13"/>
      <c r="KQ321" s="13"/>
      <c r="KR321" s="13"/>
      <c r="KS321" s="13"/>
      <c r="KT321" s="13"/>
      <c r="KU321" s="13"/>
      <c r="KV321" s="13"/>
      <c r="KW321" s="13"/>
      <c r="KX321" s="13"/>
      <c r="KY321" s="13"/>
      <c r="KZ321" s="13"/>
      <c r="LA321" s="13"/>
      <c r="LB321" s="13"/>
      <c r="LC321" s="13"/>
      <c r="LD321" s="13"/>
      <c r="LE321" s="13"/>
      <c r="LF321" s="13"/>
      <c r="LG321" s="13"/>
      <c r="LH321" s="13"/>
      <c r="LI321" s="13"/>
      <c r="LJ321" s="13"/>
      <c r="LK321" s="13"/>
      <c r="LL321" s="13"/>
      <c r="LM321" s="13"/>
      <c r="LN321" s="13"/>
      <c r="LO321" s="13"/>
      <c r="LP321" s="13"/>
      <c r="LQ321" s="13"/>
      <c r="LR321" s="13"/>
      <c r="LS321" s="13"/>
      <c r="LT321" s="13"/>
      <c r="LU321" s="13"/>
      <c r="LV321" s="13"/>
      <c r="LW321" s="13"/>
      <c r="LX321" s="13"/>
      <c r="LY321" s="13"/>
      <c r="LZ321" s="13"/>
      <c r="MA321" s="13"/>
      <c r="MB321" s="13"/>
      <c r="MC321" s="13"/>
      <c r="MD321" s="13"/>
      <c r="ME321" s="13"/>
      <c r="MF321" s="13"/>
      <c r="MG321" s="13"/>
      <c r="MH321" s="13"/>
      <c r="MI321" s="13"/>
      <c r="MJ321" s="13"/>
      <c r="MK321" s="13"/>
      <c r="ML321" s="13"/>
      <c r="MM321" s="13"/>
      <c r="MN321" s="13"/>
      <c r="MO321" s="13"/>
      <c r="MP321" s="13"/>
      <c r="MQ321" s="13"/>
      <c r="MR321" s="13"/>
      <c r="MS321" s="13"/>
      <c r="MT321" s="13"/>
      <c r="MU321" s="13"/>
      <c r="MV321" s="13"/>
      <c r="MW321" s="13"/>
      <c r="MX321" s="13"/>
      <c r="MY321" s="13"/>
      <c r="MZ321" s="13"/>
      <c r="NA321" s="13"/>
      <c r="NB321" s="13"/>
      <c r="NC321" s="13"/>
      <c r="ND321" s="13"/>
      <c r="NE321" s="13"/>
      <c r="NF321" s="13"/>
      <c r="NG321" s="13"/>
      <c r="NH321" s="13"/>
      <c r="NI321" s="13"/>
      <c r="NJ321" s="13"/>
      <c r="NK321" s="13"/>
      <c r="NL321" s="13"/>
      <c r="NM321" s="13"/>
      <c r="NN321" s="13"/>
      <c r="NO321" s="13"/>
      <c r="NP321" s="13"/>
      <c r="NQ321" s="13"/>
      <c r="NR321" s="13"/>
      <c r="NS321" s="13"/>
      <c r="NT321" s="13"/>
      <c r="NU321" s="13"/>
      <c r="NV321" s="13"/>
      <c r="NW321" s="13"/>
      <c r="NX321" s="13"/>
      <c r="NY321" s="13"/>
      <c r="NZ321" s="13"/>
      <c r="OA321" s="13"/>
      <c r="OB321" s="13"/>
      <c r="OC321" s="13"/>
      <c r="OD321" s="13"/>
      <c r="OE321" s="13"/>
      <c r="OF321" s="13"/>
      <c r="OG321" s="13"/>
      <c r="OH321" s="13"/>
      <c r="OI321" s="13"/>
      <c r="OJ321" s="13"/>
      <c r="OK321" s="13"/>
      <c r="OL321" s="13"/>
      <c r="OM321" s="13"/>
      <c r="ON321" s="13"/>
      <c r="OO321" s="13"/>
      <c r="OP321" s="13"/>
      <c r="OQ321" s="13"/>
      <c r="OR321" s="13"/>
      <c r="OS321" s="13"/>
      <c r="OT321" s="13"/>
      <c r="OU321" s="13"/>
      <c r="OV321" s="13"/>
      <c r="OW321" s="13"/>
      <c r="OX321" s="13"/>
      <c r="OY321" s="13"/>
      <c r="OZ321" s="13"/>
      <c r="PA321" s="13"/>
      <c r="PB321" s="13"/>
      <c r="PC321" s="13"/>
      <c r="PD321" s="13"/>
      <c r="PE321" s="13"/>
      <c r="PF321" s="13"/>
      <c r="PG321" s="13"/>
      <c r="PH321" s="13"/>
      <c r="PI321" s="13"/>
      <c r="PJ321" s="13"/>
      <c r="PK321" s="13"/>
      <c r="PL321" s="13"/>
      <c r="PM321" s="13"/>
      <c r="PN321" s="13"/>
      <c r="PO321" s="13"/>
      <c r="PP321" s="13"/>
      <c r="PQ321" s="13"/>
      <c r="PR321" s="13"/>
      <c r="PS321" s="13"/>
      <c r="PT321" s="13"/>
      <c r="PU321" s="13"/>
      <c r="PV321" s="13"/>
      <c r="PW321" s="13"/>
      <c r="PX321" s="13"/>
      <c r="PY321" s="13"/>
      <c r="PZ321" s="13"/>
      <c r="QA321" s="13"/>
      <c r="QB321" s="13"/>
      <c r="QC321" s="13"/>
      <c r="QD321" s="13"/>
      <c r="QE321" s="13"/>
      <c r="QF321" s="13"/>
      <c r="QG321" s="13"/>
      <c r="QH321" s="13"/>
      <c r="QI321" s="13"/>
      <c r="QJ321" s="13"/>
      <c r="QK321" s="13"/>
      <c r="QL321" s="13"/>
      <c r="QM321" s="13"/>
      <c r="QN321" s="13"/>
      <c r="QO321" s="13"/>
      <c r="QP321" s="13"/>
      <c r="QQ321" s="13"/>
      <c r="QR321" s="13"/>
      <c r="QS321" s="13"/>
      <c r="QT321" s="13"/>
      <c r="QU321" s="13"/>
      <c r="QV321" s="13"/>
      <c r="QW321" s="13"/>
      <c r="QX321" s="13"/>
      <c r="QY321" s="13"/>
      <c r="QZ321" s="13"/>
      <c r="RA321" s="13"/>
      <c r="RB321" s="13"/>
      <c r="RC321" s="13"/>
      <c r="RD321" s="13"/>
      <c r="RE321" s="13"/>
      <c r="RF321" s="13"/>
      <c r="RG321" s="13"/>
      <c r="RH321" s="13"/>
      <c r="RI321" s="13"/>
      <c r="RJ321" s="13"/>
      <c r="RK321" s="13"/>
      <c r="RL321" s="13"/>
      <c r="RM321" s="13"/>
      <c r="RN321" s="13"/>
      <c r="RO321" s="13"/>
      <c r="RP321" s="13"/>
      <c r="RQ321" s="13"/>
      <c r="RR321" s="13"/>
      <c r="RS321" s="13"/>
      <c r="RT321" s="13"/>
      <c r="RU321" s="13"/>
      <c r="RV321" s="13"/>
      <c r="RW321" s="13"/>
      <c r="RX321" s="13"/>
      <c r="RY321" s="13"/>
      <c r="RZ321" s="13"/>
      <c r="SA321" s="13"/>
      <c r="SB321" s="13"/>
      <c r="SC321" s="13"/>
      <c r="SD321" s="13"/>
      <c r="SE321" s="13"/>
      <c r="SF321" s="13"/>
      <c r="SG321" s="13"/>
      <c r="SH321" s="13"/>
      <c r="SI321" s="13"/>
      <c r="SJ321" s="13"/>
      <c r="SK321" s="13"/>
      <c r="SL321" s="13"/>
      <c r="SM321" s="13"/>
      <c r="SN321" s="13"/>
      <c r="SO321" s="13"/>
      <c r="SP321" s="13"/>
      <c r="SQ321" s="13"/>
      <c r="SR321" s="13"/>
      <c r="SS321" s="13"/>
      <c r="ST321" s="13"/>
      <c r="SU321" s="13"/>
      <c r="SV321" s="13"/>
      <c r="SW321" s="13"/>
      <c r="SX321" s="13"/>
      <c r="SY321" s="13"/>
      <c r="SZ321" s="13"/>
      <c r="TA321" s="13"/>
      <c r="TB321" s="13"/>
      <c r="TC321" s="13"/>
      <c r="TD321" s="13"/>
      <c r="TE321" s="13"/>
      <c r="TF321" s="13"/>
      <c r="TG321" s="13"/>
      <c r="TH321" s="13"/>
      <c r="TI321" s="13"/>
      <c r="TJ321" s="13"/>
      <c r="TK321" s="13"/>
      <c r="TL321" s="13"/>
      <c r="TM321" s="13"/>
      <c r="TN321" s="13"/>
      <c r="TO321" s="13"/>
      <c r="TP321" s="13"/>
      <c r="TQ321" s="13"/>
      <c r="TR321" s="13"/>
      <c r="TS321" s="13"/>
      <c r="TT321" s="13"/>
      <c r="TU321" s="13"/>
      <c r="TV321" s="13"/>
      <c r="TW321" s="13"/>
      <c r="TX321" s="13"/>
      <c r="TY321" s="13"/>
      <c r="TZ321" s="13"/>
      <c r="UA321" s="13"/>
      <c r="UB321" s="13"/>
      <c r="UC321" s="13"/>
      <c r="UD321" s="13"/>
      <c r="UE321" s="13"/>
      <c r="UF321" s="13"/>
      <c r="UG321" s="13"/>
      <c r="UH321" s="13"/>
      <c r="UI321" s="13"/>
      <c r="UJ321" s="13"/>
      <c r="UK321" s="13"/>
      <c r="UL321" s="13"/>
      <c r="UM321" s="13"/>
      <c r="UN321" s="13"/>
      <c r="UO321" s="13"/>
      <c r="UP321" s="13"/>
      <c r="UQ321" s="13"/>
      <c r="UR321" s="13"/>
      <c r="US321" s="13"/>
      <c r="UT321" s="13"/>
      <c r="UU321" s="13"/>
      <c r="UV321" s="13"/>
      <c r="UW321" s="13"/>
      <c r="UX321" s="13"/>
      <c r="UY321" s="13"/>
      <c r="UZ321" s="13"/>
      <c r="VA321" s="13"/>
      <c r="VB321" s="13"/>
      <c r="VC321" s="13"/>
      <c r="VD321" s="13"/>
      <c r="VE321" s="13"/>
      <c r="VF321" s="13"/>
      <c r="VG321" s="13"/>
      <c r="VH321" s="13"/>
      <c r="VI321" s="13"/>
      <c r="VJ321" s="13"/>
      <c r="VK321" s="13"/>
      <c r="VL321" s="13"/>
      <c r="VM321" s="13"/>
      <c r="VN321" s="13"/>
      <c r="VO321" s="13"/>
      <c r="VP321" s="13"/>
      <c r="VQ321" s="13"/>
      <c r="VR321" s="13"/>
      <c r="VS321" s="13"/>
      <c r="VT321" s="13"/>
      <c r="VU321" s="13"/>
      <c r="VV321" s="13"/>
      <c r="VW321" s="13"/>
      <c r="VX321" s="13"/>
      <c r="VY321" s="13"/>
      <c r="VZ321" s="13"/>
      <c r="WA321" s="13"/>
      <c r="WB321" s="13"/>
      <c r="WC321" s="13"/>
      <c r="WD321" s="13"/>
      <c r="WE321" s="13"/>
      <c r="WF321" s="13"/>
      <c r="WG321" s="13"/>
      <c r="WH321" s="13"/>
      <c r="WI321" s="13"/>
      <c r="WJ321" s="13"/>
      <c r="WK321" s="13"/>
      <c r="WL321" s="13"/>
      <c r="WM321" s="13"/>
      <c r="WN321" s="13"/>
      <c r="WO321" s="13"/>
      <c r="WP321" s="13"/>
      <c r="WQ321" s="13"/>
      <c r="WR321" s="13"/>
      <c r="WS321" s="13"/>
      <c r="WT321" s="13"/>
      <c r="WU321" s="13"/>
      <c r="WV321" s="13"/>
      <c r="WW321" s="13"/>
      <c r="WX321" s="13"/>
      <c r="WY321" s="13"/>
      <c r="WZ321" s="13"/>
      <c r="XA321" s="13"/>
      <c r="XB321" s="13"/>
      <c r="XC321" s="13"/>
      <c r="XD321" s="13"/>
      <c r="XE321" s="13"/>
      <c r="XF321" s="13"/>
      <c r="XG321" s="13"/>
      <c r="XH321" s="13"/>
      <c r="XI321" s="13"/>
      <c r="XJ321" s="13"/>
      <c r="XK321" s="13"/>
      <c r="XL321" s="13"/>
      <c r="XM321" s="13"/>
      <c r="XN321" s="13"/>
      <c r="XO321" s="13"/>
      <c r="XP321" s="13"/>
      <c r="XQ321" s="13"/>
      <c r="XR321" s="13"/>
      <c r="XS321" s="13"/>
      <c r="XT321" s="13"/>
      <c r="XU321" s="13"/>
      <c r="XV321" s="13"/>
      <c r="XW321" s="13"/>
      <c r="XX321" s="13"/>
      <c r="XY321" s="13"/>
      <c r="XZ321" s="13"/>
      <c r="YA321" s="13"/>
      <c r="YB321" s="13"/>
      <c r="YC321" s="13"/>
      <c r="YD321" s="13"/>
      <c r="YE321" s="13"/>
      <c r="YF321" s="13"/>
      <c r="YG321" s="13"/>
      <c r="YH321" s="13"/>
      <c r="YI321" s="13"/>
      <c r="YJ321" s="13"/>
      <c r="YK321" s="13"/>
      <c r="YL321" s="13"/>
      <c r="YM321" s="13"/>
      <c r="YN321" s="13"/>
      <c r="YO321" s="13"/>
      <c r="YP321" s="13"/>
      <c r="YQ321" s="13"/>
      <c r="YR321" s="13"/>
      <c r="YS321" s="13"/>
      <c r="YT321" s="13"/>
      <c r="YU321" s="13"/>
      <c r="YV321" s="13"/>
      <c r="YW321" s="13"/>
      <c r="YX321" s="13"/>
      <c r="YY321" s="13"/>
      <c r="YZ321" s="13"/>
      <c r="ZA321" s="13"/>
      <c r="ZB321" s="13"/>
      <c r="ZC321" s="13"/>
      <c r="ZD321" s="13"/>
      <c r="ZE321" s="13"/>
      <c r="ZF321" s="13"/>
      <c r="ZG321" s="13"/>
      <c r="ZH321" s="13"/>
      <c r="ZI321" s="13"/>
      <c r="ZJ321" s="13"/>
      <c r="ZK321" s="13"/>
      <c r="ZL321" s="13"/>
      <c r="ZM321" s="13"/>
      <c r="ZN321" s="13"/>
      <c r="ZO321" s="13"/>
      <c r="ZP321" s="13"/>
      <c r="ZQ321" s="13"/>
      <c r="ZR321" s="13"/>
      <c r="ZS321" s="13"/>
      <c r="ZT321" s="13"/>
      <c r="ZU321" s="13"/>
      <c r="ZV321" s="13"/>
      <c r="ZW321" s="13"/>
      <c r="ZX321" s="13"/>
      <c r="ZY321" s="13"/>
      <c r="ZZ321" s="13"/>
      <c r="AAA321" s="13"/>
      <c r="AAB321" s="13"/>
      <c r="AAC321" s="13"/>
      <c r="AAD321" s="13"/>
      <c r="AAE321" s="13"/>
      <c r="AAF321" s="13"/>
      <c r="AAG321" s="13"/>
      <c r="AAH321" s="13"/>
      <c r="AAI321" s="13"/>
      <c r="AAJ321" s="13"/>
      <c r="AAK321" s="13"/>
      <c r="AAL321" s="13"/>
      <c r="AAM321" s="13"/>
      <c r="AAN321" s="13"/>
      <c r="AAO321" s="13"/>
      <c r="AAP321" s="13"/>
      <c r="AAQ321" s="13"/>
      <c r="AAR321" s="13"/>
      <c r="AAS321" s="13"/>
      <c r="AAT321" s="13"/>
      <c r="AAU321" s="13"/>
      <c r="AAV321" s="13"/>
      <c r="AAW321" s="13"/>
      <c r="AAX321" s="13"/>
      <c r="AAY321" s="13"/>
      <c r="AAZ321" s="13"/>
      <c r="ABA321" s="13"/>
      <c r="ABB321" s="13"/>
      <c r="ABC321" s="13"/>
      <c r="ABD321" s="13"/>
      <c r="ABE321" s="13"/>
      <c r="ABF321" s="13"/>
      <c r="ABG321" s="13"/>
      <c r="ABH321" s="13"/>
      <c r="ABI321" s="13"/>
      <c r="ABJ321" s="13"/>
      <c r="ABK321" s="13"/>
      <c r="ABL321" s="13"/>
      <c r="ABM321" s="13"/>
      <c r="ABN321" s="13"/>
      <c r="ABO321" s="13"/>
      <c r="ABP321" s="13"/>
      <c r="ABQ321" s="13"/>
      <c r="ABR321" s="13"/>
      <c r="ABS321" s="13"/>
      <c r="ABT321" s="13"/>
      <c r="ABU321" s="13"/>
      <c r="ABV321" s="13"/>
      <c r="ABW321" s="13"/>
      <c r="ABX321" s="13"/>
      <c r="ABY321" s="13"/>
      <c r="ABZ321" s="13"/>
      <c r="ACA321" s="13"/>
      <c r="ACB321" s="13"/>
      <c r="ACC321" s="13"/>
      <c r="ACD321" s="13"/>
      <c r="ACE321" s="13"/>
      <c r="ACF321" s="13"/>
      <c r="ACG321" s="13"/>
      <c r="ACH321" s="13"/>
      <c r="ACI321" s="13"/>
      <c r="ACJ321" s="13"/>
      <c r="ACK321" s="13"/>
      <c r="ACL321" s="13"/>
      <c r="ACM321" s="13"/>
      <c r="ACN321" s="13"/>
      <c r="ACO321" s="13"/>
      <c r="ACP321" s="13"/>
      <c r="ACQ321" s="13"/>
      <c r="ACR321" s="13"/>
      <c r="ACS321" s="13"/>
      <c r="ACT321" s="13"/>
      <c r="ACU321" s="13"/>
      <c r="ACV321" s="13"/>
      <c r="ACW321" s="13"/>
      <c r="ACX321" s="13"/>
      <c r="ACY321" s="13"/>
      <c r="ACZ321" s="13"/>
      <c r="ADA321" s="13"/>
      <c r="ADB321" s="13"/>
      <c r="ADC321" s="13"/>
      <c r="ADD321" s="13"/>
      <c r="ADE321" s="13"/>
      <c r="ADF321" s="13"/>
      <c r="ADG321" s="13"/>
      <c r="ADH321" s="13"/>
      <c r="ADI321" s="13"/>
      <c r="ADJ321" s="13"/>
      <c r="ADK321" s="13"/>
      <c r="ADL321" s="13"/>
      <c r="ADM321" s="13"/>
      <c r="ADN321" s="13"/>
      <c r="ADO321" s="13"/>
      <c r="ADP321" s="13"/>
      <c r="ADQ321" s="13"/>
      <c r="ADR321" s="13"/>
      <c r="ADS321" s="13"/>
      <c r="ADT321" s="13"/>
      <c r="ADU321" s="13"/>
      <c r="ADV321" s="13"/>
      <c r="ADW321" s="13"/>
      <c r="ADX321" s="13"/>
      <c r="ADY321" s="13"/>
      <c r="ADZ321" s="13"/>
      <c r="AEA321" s="13"/>
      <c r="AEB321" s="13"/>
      <c r="AEC321" s="13"/>
      <c r="AED321" s="13"/>
      <c r="AEE321" s="13"/>
      <c r="AEF321" s="13"/>
      <c r="AEG321" s="13"/>
      <c r="AEH321" s="13"/>
      <c r="AEI321" s="13"/>
      <c r="AEJ321" s="13"/>
      <c r="AEK321" s="13"/>
      <c r="AEL321" s="13"/>
      <c r="AEM321" s="13"/>
      <c r="AEN321" s="13"/>
      <c r="AEO321" s="13"/>
      <c r="AEP321" s="13"/>
      <c r="AEQ321" s="13"/>
      <c r="AER321" s="13"/>
      <c r="AES321" s="13"/>
      <c r="AET321" s="13"/>
      <c r="AEU321" s="13"/>
      <c r="AEV321" s="13"/>
      <c r="AEW321" s="13"/>
      <c r="AEX321" s="13"/>
      <c r="AEY321" s="13"/>
      <c r="AEZ321" s="13"/>
      <c r="AFA321" s="13"/>
      <c r="AFB321" s="13"/>
      <c r="AFC321" s="13"/>
      <c r="AFD321" s="13"/>
      <c r="AFE321" s="13"/>
      <c r="AFF321" s="13"/>
      <c r="AFG321" s="13"/>
      <c r="AFH321" s="13"/>
      <c r="AFI321" s="13"/>
      <c r="AFJ321" s="13"/>
      <c r="AFK321" s="13"/>
      <c r="AFL321" s="13"/>
      <c r="AFM321" s="13"/>
      <c r="AFN321" s="13"/>
      <c r="AFO321" s="13"/>
      <c r="AFP321" s="13"/>
      <c r="AFQ321" s="13"/>
      <c r="AFR321" s="13"/>
      <c r="AFS321" s="13"/>
      <c r="AFT321" s="13"/>
      <c r="AFU321" s="13"/>
      <c r="AFV321" s="13"/>
      <c r="AFW321" s="13"/>
      <c r="AFX321" s="13"/>
      <c r="AFY321" s="13"/>
      <c r="AFZ321" s="13"/>
      <c r="AGA321" s="13"/>
      <c r="AGB321" s="13"/>
      <c r="AGC321" s="13"/>
      <c r="AGD321" s="13"/>
      <c r="AGE321" s="13"/>
      <c r="AGF321" s="13"/>
      <c r="AGG321" s="13"/>
      <c r="AGH321" s="13"/>
      <c r="AGI321" s="13"/>
      <c r="AGJ321" s="13"/>
      <c r="AGK321" s="13"/>
      <c r="AGL321" s="13"/>
      <c r="AGM321" s="13"/>
      <c r="AGN321" s="13"/>
      <c r="AGO321" s="13"/>
      <c r="AGP321" s="13"/>
      <c r="AGQ321" s="13"/>
      <c r="AGR321" s="13"/>
      <c r="AGS321" s="13"/>
      <c r="AGT321" s="13"/>
      <c r="AGU321" s="13"/>
      <c r="AGV321" s="13"/>
      <c r="AGW321" s="13"/>
      <c r="AGX321" s="13"/>
      <c r="AGY321" s="13"/>
      <c r="AGZ321" s="13"/>
      <c r="AHA321" s="13"/>
      <c r="AHB321" s="13"/>
      <c r="AHC321" s="13"/>
      <c r="AHD321" s="13"/>
      <c r="AHE321" s="13"/>
      <c r="AHF321" s="13"/>
      <c r="AHG321" s="13"/>
      <c r="AHH321" s="13"/>
      <c r="AHI321" s="13"/>
      <c r="AHJ321" s="13"/>
      <c r="AHK321" s="13"/>
      <c r="AHL321" s="13"/>
      <c r="AHM321" s="13"/>
      <c r="AHN321" s="13"/>
      <c r="AHO321" s="13"/>
      <c r="AHP321" s="13"/>
      <c r="AHQ321" s="13"/>
      <c r="AHR321" s="13"/>
      <c r="AHS321" s="13"/>
      <c r="AHT321" s="13"/>
      <c r="AHU321" s="13"/>
      <c r="AHV321" s="13"/>
      <c r="AHW321" s="13"/>
      <c r="AHX321" s="13"/>
      <c r="AHY321" s="13"/>
      <c r="AHZ321" s="13"/>
      <c r="AIA321" s="13"/>
      <c r="AIB321" s="13"/>
      <c r="AIC321" s="13"/>
      <c r="AID321" s="13"/>
      <c r="AIE321" s="13"/>
      <c r="AIF321" s="13"/>
      <c r="AIG321" s="13"/>
      <c r="AIH321" s="13"/>
      <c r="AII321" s="13"/>
      <c r="AIJ321" s="13"/>
      <c r="AIK321" s="13"/>
      <c r="AIL321" s="13"/>
      <c r="AIM321" s="13"/>
      <c r="AIN321" s="13"/>
      <c r="AIO321" s="13"/>
      <c r="AIP321" s="13"/>
      <c r="AIQ321" s="13"/>
      <c r="AIR321" s="13"/>
      <c r="AIS321" s="13"/>
      <c r="AIT321" s="13"/>
      <c r="AIU321" s="13"/>
      <c r="AIV321" s="13"/>
      <c r="AIW321" s="13"/>
      <c r="AIX321" s="13"/>
      <c r="AIY321" s="13"/>
      <c r="AIZ321" s="13"/>
      <c r="AJA321" s="13"/>
      <c r="AJB321" s="13"/>
      <c r="AJC321" s="13"/>
      <c r="AJD321" s="13"/>
      <c r="AJE321" s="13"/>
      <c r="AJF321" s="13"/>
      <c r="AJG321" s="13"/>
      <c r="AJH321" s="13"/>
      <c r="AJI321" s="13"/>
      <c r="AJJ321" s="13"/>
      <c r="AJK321" s="13"/>
      <c r="AJL321" s="13"/>
      <c r="AJM321" s="13"/>
      <c r="AJN321" s="13"/>
      <c r="AJO321" s="13"/>
      <c r="AJP321" s="13"/>
      <c r="AJQ321" s="13"/>
      <c r="AJR321" s="13"/>
      <c r="AJS321" s="13"/>
      <c r="AJT321" s="13"/>
      <c r="AJU321" s="13"/>
      <c r="AJV321" s="13"/>
      <c r="AJW321" s="13"/>
      <c r="AJX321" s="13"/>
      <c r="AJY321" s="13"/>
      <c r="AJZ321" s="13"/>
      <c r="AKA321" s="13"/>
      <c r="AKB321" s="13"/>
      <c r="AKC321" s="13"/>
      <c r="AKD321" s="13"/>
      <c r="AKE321" s="13"/>
      <c r="AKF321" s="13"/>
      <c r="AKG321" s="13"/>
      <c r="AKH321" s="13"/>
      <c r="AKI321" s="13"/>
      <c r="AKJ321" s="13"/>
      <c r="AKK321" s="13"/>
      <c r="AKL321" s="13"/>
      <c r="AKM321" s="13"/>
      <c r="AKN321" s="13"/>
      <c r="AKO321" s="13"/>
      <c r="AKP321" s="13"/>
      <c r="AKQ321" s="13"/>
      <c r="AKR321" s="13"/>
      <c r="AKS321" s="13"/>
      <c r="AKT321" s="13"/>
      <c r="AKU321" s="13"/>
      <c r="AKV321" s="13"/>
      <c r="AKW321" s="13"/>
      <c r="AKX321" s="13"/>
      <c r="AKY321" s="13"/>
      <c r="AKZ321" s="13"/>
      <c r="ALA321" s="13"/>
      <c r="ALB321" s="13"/>
      <c r="ALC321" s="13"/>
      <c r="ALD321" s="13"/>
      <c r="ALE321" s="13"/>
      <c r="ALF321" s="13"/>
      <c r="ALG321" s="13"/>
      <c r="ALH321" s="13"/>
      <c r="ALI321" s="13"/>
      <c r="ALJ321" s="13"/>
      <c r="ALK321" s="13"/>
      <c r="ALL321" s="13"/>
      <c r="ALM321" s="13"/>
      <c r="ALN321" s="13"/>
      <c r="ALO321" s="13"/>
      <c r="ALP321" s="13"/>
      <c r="ALQ321" s="13"/>
      <c r="ALR321" s="13"/>
      <c r="ALS321" s="13"/>
      <c r="ALT321" s="13"/>
      <c r="ALU321" s="13"/>
      <c r="ALV321" s="13"/>
      <c r="ALW321" s="13"/>
      <c r="ALX321" s="13"/>
      <c r="ALY321" s="13"/>
      <c r="ALZ321" s="13"/>
      <c r="AMA321" s="13"/>
      <c r="AMB321" s="13"/>
      <c r="AMC321" s="13"/>
      <c r="AMD321" s="13"/>
      <c r="AME321" s="13"/>
      <c r="AMF321" s="13"/>
      <c r="AMG321" s="13"/>
      <c r="AMH321" s="13"/>
      <c r="AMI321" s="13"/>
      <c r="AMJ321" s="13"/>
      <c r="AMK321" s="13"/>
      <c r="AML321" s="13"/>
      <c r="AMM321" s="13"/>
      <c r="AMN321" s="13"/>
      <c r="AMO321" s="13"/>
      <c r="AMP321" s="13"/>
      <c r="AMQ321" s="13"/>
      <c r="AMR321" s="13"/>
      <c r="AMS321" s="13"/>
      <c r="AMT321" s="13"/>
      <c r="AMU321" s="13"/>
      <c r="AMV321" s="13"/>
      <c r="AMW321" s="13"/>
      <c r="AMX321" s="13"/>
      <c r="AMY321" s="13"/>
      <c r="AMZ321" s="13"/>
      <c r="ANA321" s="13"/>
      <c r="ANB321" s="13"/>
      <c r="ANC321" s="13"/>
      <c r="AND321" s="13"/>
      <c r="ANE321" s="13"/>
      <c r="ANF321" s="13"/>
      <c r="ANG321" s="13"/>
      <c r="ANH321" s="13"/>
      <c r="ANI321" s="13"/>
      <c r="ANJ321" s="13"/>
      <c r="ANK321" s="13"/>
      <c r="ANL321" s="13"/>
      <c r="ANM321" s="13"/>
      <c r="ANN321" s="13"/>
      <c r="ANO321" s="13"/>
      <c r="ANP321" s="13"/>
      <c r="ANQ321" s="13"/>
      <c r="ANR321" s="13"/>
      <c r="ANS321" s="13"/>
      <c r="ANT321" s="13"/>
      <c r="ANU321" s="13"/>
      <c r="ANV321" s="13"/>
      <c r="ANW321" s="13"/>
      <c r="ANX321" s="13"/>
      <c r="ANY321" s="13"/>
      <c r="ANZ321" s="13"/>
      <c r="AOA321" s="13"/>
      <c r="AOB321" s="13"/>
      <c r="AOC321" s="13"/>
      <c r="AOD321" s="13"/>
      <c r="AOE321" s="13"/>
      <c r="AOF321" s="13"/>
      <c r="AOG321" s="13"/>
      <c r="AOH321" s="13"/>
      <c r="AOI321" s="13"/>
      <c r="AOJ321" s="13"/>
      <c r="AOK321" s="13"/>
      <c r="AOL321" s="13"/>
      <c r="AOM321" s="13"/>
      <c r="AON321" s="13"/>
      <c r="AOO321" s="13"/>
      <c r="AOP321" s="13"/>
      <c r="AOQ321" s="13"/>
      <c r="AOR321" s="13"/>
      <c r="AOS321" s="13"/>
      <c r="AOT321" s="13"/>
      <c r="AOU321" s="13"/>
      <c r="AOV321" s="13"/>
      <c r="AOW321" s="13"/>
      <c r="AOX321" s="13"/>
      <c r="AOY321" s="13"/>
      <c r="AOZ321" s="13"/>
      <c r="APA321" s="13"/>
      <c r="APB321" s="13"/>
      <c r="APC321" s="13"/>
      <c r="APD321" s="13"/>
      <c r="APE321" s="13"/>
      <c r="APF321" s="13"/>
      <c r="APG321" s="13"/>
      <c r="APH321" s="13"/>
      <c r="API321" s="13"/>
      <c r="APJ321" s="13"/>
      <c r="APK321" s="13"/>
      <c r="APL321" s="13"/>
      <c r="APM321" s="13"/>
      <c r="APN321" s="13"/>
      <c r="APO321" s="13"/>
      <c r="APP321" s="13"/>
      <c r="APQ321" s="13"/>
      <c r="APR321" s="13"/>
      <c r="APS321" s="13"/>
      <c r="APT321" s="13"/>
      <c r="APU321" s="13"/>
      <c r="APV321" s="13"/>
      <c r="APW321" s="13"/>
      <c r="APX321" s="13"/>
      <c r="APY321" s="13"/>
      <c r="APZ321" s="13"/>
      <c r="AQA321" s="13"/>
      <c r="AQB321" s="13"/>
      <c r="AQC321" s="13"/>
      <c r="AQD321" s="13"/>
      <c r="AQE321" s="13"/>
      <c r="AQF321" s="13"/>
      <c r="AQG321" s="13"/>
      <c r="AQH321" s="13"/>
      <c r="AQI321" s="13"/>
      <c r="AQJ321" s="13"/>
      <c r="AQK321" s="13"/>
      <c r="AQL321" s="13"/>
      <c r="AQM321" s="13"/>
      <c r="AQN321" s="13"/>
      <c r="AQO321" s="13"/>
      <c r="AQP321" s="13"/>
      <c r="AQQ321" s="13"/>
      <c r="AQR321" s="13"/>
      <c r="AQS321" s="13"/>
      <c r="AQT321" s="13"/>
      <c r="AQU321" s="13"/>
      <c r="AQV321" s="13"/>
      <c r="AQW321" s="13"/>
      <c r="AQX321" s="13"/>
      <c r="AQY321" s="13"/>
      <c r="AQZ321" s="13"/>
      <c r="ARA321" s="13"/>
      <c r="ARB321" s="13"/>
      <c r="ARC321" s="13"/>
      <c r="ARD321" s="13"/>
      <c r="ARE321" s="13"/>
      <c r="ARF321" s="13"/>
      <c r="ARG321" s="13"/>
      <c r="ARH321" s="13"/>
      <c r="ARI321" s="13"/>
      <c r="ARJ321" s="13"/>
      <c r="ARK321" s="13"/>
      <c r="ARL321" s="13"/>
      <c r="ARM321" s="13"/>
      <c r="ARN321" s="13"/>
      <c r="ARO321" s="13"/>
      <c r="ARP321" s="13"/>
      <c r="ARQ321" s="13"/>
      <c r="ARR321" s="13"/>
      <c r="ARS321" s="13"/>
      <c r="ART321" s="13"/>
      <c r="ARU321" s="13"/>
      <c r="ARV321" s="13"/>
      <c r="ARW321" s="13"/>
      <c r="ARX321" s="13"/>
      <c r="ARY321" s="13"/>
      <c r="ARZ321" s="13"/>
      <c r="ASA321" s="13"/>
      <c r="ASB321" s="13"/>
      <c r="ASC321" s="13"/>
      <c r="ASD321" s="13"/>
      <c r="ASE321" s="13"/>
      <c r="ASF321" s="13"/>
      <c r="ASG321" s="13"/>
      <c r="ASH321" s="13"/>
      <c r="ASI321" s="13"/>
      <c r="ASJ321" s="13"/>
      <c r="ASK321" s="13"/>
      <c r="ASL321" s="13"/>
      <c r="ASM321" s="13"/>
      <c r="ASN321" s="13"/>
      <c r="ASO321" s="13"/>
      <c r="ASP321" s="13"/>
      <c r="ASQ321" s="13"/>
      <c r="ASR321" s="13"/>
      <c r="ASS321" s="13"/>
      <c r="AST321" s="13"/>
      <c r="ASU321" s="13"/>
      <c r="ASV321" s="13"/>
      <c r="ASW321" s="13"/>
      <c r="ASX321" s="13"/>
      <c r="ASY321" s="13"/>
      <c r="ASZ321" s="13"/>
      <c r="ATA321" s="13"/>
      <c r="ATB321" s="13"/>
      <c r="ATC321" s="13"/>
      <c r="ATD321" s="13"/>
      <c r="ATE321" s="13"/>
      <c r="ATF321" s="13"/>
      <c r="ATG321" s="13"/>
      <c r="ATH321" s="13"/>
      <c r="ATI321" s="13"/>
      <c r="ATJ321" s="13"/>
      <c r="ATK321" s="13"/>
      <c r="ATL321" s="13"/>
      <c r="ATM321" s="13"/>
      <c r="ATN321" s="13"/>
      <c r="ATO321" s="13"/>
      <c r="ATP321" s="13"/>
      <c r="ATQ321" s="13"/>
      <c r="ATR321" s="13"/>
      <c r="ATS321" s="13"/>
      <c r="ATT321" s="13"/>
      <c r="ATU321" s="13"/>
      <c r="ATV321" s="13"/>
      <c r="ATW321" s="13"/>
      <c r="ATX321" s="13"/>
      <c r="ATY321" s="13"/>
      <c r="ATZ321" s="13"/>
      <c r="AUA321" s="13"/>
      <c r="AUB321" s="13"/>
      <c r="AUC321" s="13"/>
      <c r="AUD321" s="13"/>
      <c r="AUE321" s="13"/>
      <c r="AUF321" s="13"/>
      <c r="AUG321" s="13"/>
      <c r="AUH321" s="13"/>
      <c r="AUI321" s="13"/>
      <c r="AUJ321" s="13"/>
      <c r="AUK321" s="13"/>
      <c r="AUL321" s="13"/>
      <c r="AUM321" s="13"/>
      <c r="AUN321" s="13"/>
      <c r="AUO321" s="13"/>
      <c r="AUP321" s="13"/>
      <c r="AUQ321" s="13"/>
      <c r="AUR321" s="13"/>
      <c r="AUS321" s="13"/>
      <c r="AUT321" s="13"/>
      <c r="AUU321" s="13"/>
      <c r="AUV321" s="13"/>
      <c r="AUW321" s="13"/>
      <c r="AUX321" s="13"/>
      <c r="AUY321" s="13"/>
      <c r="AUZ321" s="13"/>
      <c r="AVA321" s="13"/>
      <c r="AVB321" s="13"/>
      <c r="AVC321" s="13"/>
      <c r="AVD321" s="13"/>
      <c r="AVE321" s="13"/>
      <c r="AVF321" s="13"/>
      <c r="AVG321" s="13"/>
      <c r="AVH321" s="13"/>
      <c r="AVI321" s="13"/>
      <c r="AVJ321" s="13"/>
      <c r="AVK321" s="13"/>
      <c r="AVL321" s="13"/>
      <c r="AVM321" s="13"/>
      <c r="AVN321" s="13"/>
      <c r="AVO321" s="13"/>
      <c r="AVP321" s="13"/>
      <c r="AVQ321" s="13"/>
      <c r="AVR321" s="13"/>
      <c r="AVS321" s="13"/>
      <c r="AVT321" s="13"/>
      <c r="AVU321" s="13"/>
      <c r="AVV321" s="13"/>
      <c r="AVW321" s="13"/>
      <c r="AVX321" s="13"/>
      <c r="AVY321" s="13"/>
      <c r="AVZ321" s="13"/>
      <c r="AWA321" s="13"/>
      <c r="AWB321" s="13"/>
      <c r="AWC321" s="13"/>
      <c r="AWD321" s="13"/>
      <c r="AWE321" s="13"/>
      <c r="AWF321" s="13"/>
      <c r="AWG321" s="13"/>
      <c r="AWH321" s="13"/>
      <c r="AWI321" s="13"/>
      <c r="AWJ321" s="13"/>
      <c r="AWK321" s="13"/>
      <c r="AWL321" s="13"/>
      <c r="AWM321" s="13"/>
      <c r="AWN321" s="13"/>
      <c r="AWO321" s="13"/>
      <c r="AWP321" s="13"/>
      <c r="AWQ321" s="13"/>
      <c r="AWR321" s="13"/>
      <c r="AWS321" s="13"/>
      <c r="AWT321" s="13"/>
      <c r="AWU321" s="13"/>
      <c r="AWV321" s="13"/>
      <c r="AWW321" s="13"/>
      <c r="AWX321" s="13"/>
      <c r="AWY321" s="13"/>
      <c r="AWZ321" s="13"/>
      <c r="AXA321" s="13"/>
      <c r="AXB321" s="13"/>
      <c r="AXC321" s="13"/>
      <c r="AXD321" s="13"/>
      <c r="AXE321" s="13"/>
      <c r="AXF321" s="13"/>
      <c r="AXG321" s="13"/>
      <c r="AXH321" s="13"/>
      <c r="AXI321" s="13"/>
      <c r="AXJ321" s="13"/>
      <c r="AXK321" s="13"/>
      <c r="AXL321" s="13"/>
      <c r="AXM321" s="13"/>
      <c r="AXN321" s="13"/>
      <c r="AXO321" s="13"/>
      <c r="AXP321" s="13"/>
      <c r="AXQ321" s="13"/>
      <c r="AXR321" s="13"/>
      <c r="AXS321" s="13"/>
      <c r="AXT321" s="13"/>
      <c r="AXU321" s="13"/>
      <c r="AXV321" s="13"/>
      <c r="AXW321" s="13"/>
      <c r="AXX321" s="13"/>
      <c r="AXY321" s="13"/>
      <c r="AXZ321" s="13"/>
      <c r="AYA321" s="13"/>
      <c r="AYB321" s="13"/>
      <c r="AYC321" s="13"/>
      <c r="AYD321" s="13"/>
      <c r="AYE321" s="13"/>
      <c r="AYF321" s="13"/>
      <c r="AYG321" s="13"/>
      <c r="AYH321" s="13"/>
      <c r="AYI321" s="13"/>
      <c r="AYJ321" s="13"/>
      <c r="AYK321" s="13"/>
      <c r="AYL321" s="13"/>
      <c r="AYM321" s="13"/>
      <c r="AYN321" s="13"/>
      <c r="AYO321" s="13"/>
      <c r="AYP321" s="13"/>
      <c r="AYQ321" s="13"/>
      <c r="AYR321" s="13"/>
      <c r="AYS321" s="13"/>
      <c r="AYT321" s="13"/>
      <c r="AYU321" s="13"/>
      <c r="AYV321" s="13"/>
      <c r="AYW321" s="13"/>
      <c r="AYX321" s="13"/>
      <c r="AYY321" s="13"/>
      <c r="AYZ321" s="13"/>
      <c r="AZA321" s="13"/>
      <c r="AZB321" s="13"/>
      <c r="AZC321" s="13"/>
      <c r="AZD321" s="13"/>
      <c r="AZE321" s="13"/>
      <c r="AZF321" s="13"/>
      <c r="AZG321" s="13"/>
      <c r="AZH321" s="13"/>
      <c r="AZI321" s="13"/>
      <c r="AZJ321" s="13"/>
      <c r="AZK321" s="13"/>
      <c r="AZL321" s="13"/>
      <c r="AZM321" s="13"/>
      <c r="AZN321" s="13"/>
      <c r="AZO321" s="13"/>
      <c r="AZP321" s="13"/>
      <c r="AZQ321" s="13"/>
      <c r="AZR321" s="13"/>
      <c r="AZS321" s="13"/>
      <c r="AZT321" s="13"/>
      <c r="AZU321" s="13"/>
      <c r="AZV321" s="13"/>
      <c r="AZW321" s="13"/>
      <c r="AZX321" s="13"/>
      <c r="AZY321" s="13"/>
      <c r="AZZ321" s="13"/>
      <c r="BAA321" s="13"/>
      <c r="BAB321" s="13"/>
      <c r="BAC321" s="13"/>
      <c r="BAD321" s="13"/>
      <c r="BAE321" s="13"/>
      <c r="BAF321" s="13"/>
      <c r="BAG321" s="13"/>
      <c r="BAH321" s="13"/>
      <c r="BAI321" s="13"/>
      <c r="BAJ321" s="13"/>
      <c r="BAK321" s="13"/>
      <c r="BAL321" s="13"/>
      <c r="BAM321" s="13"/>
      <c r="BAN321" s="13"/>
      <c r="BAO321" s="13"/>
      <c r="BAP321" s="13"/>
      <c r="BAQ321" s="13"/>
      <c r="BAR321" s="13"/>
      <c r="BAS321" s="13"/>
      <c r="BAT321" s="13"/>
      <c r="BAU321" s="13"/>
      <c r="BAV321" s="13"/>
      <c r="BAW321" s="13"/>
      <c r="BAX321" s="13"/>
      <c r="BAY321" s="13"/>
      <c r="BAZ321" s="13"/>
      <c r="BBA321" s="13"/>
      <c r="BBB321" s="13"/>
      <c r="BBC321" s="13"/>
      <c r="BBD321" s="13"/>
      <c r="BBE321" s="13"/>
      <c r="BBF321" s="13"/>
      <c r="BBG321" s="13"/>
      <c r="BBH321" s="13"/>
      <c r="BBI321" s="13"/>
      <c r="BBJ321" s="13"/>
      <c r="BBK321" s="13"/>
      <c r="BBL321" s="13"/>
      <c r="BBM321" s="13"/>
      <c r="BBN321" s="13"/>
      <c r="BBO321" s="13"/>
      <c r="BBP321" s="13"/>
      <c r="BBQ321" s="13"/>
      <c r="BBR321" s="13"/>
      <c r="BBS321" s="13"/>
      <c r="BBT321" s="13"/>
      <c r="BBU321" s="13"/>
      <c r="BBV321" s="13"/>
      <c r="BBW321" s="13"/>
      <c r="BBX321" s="13"/>
      <c r="BBY321" s="13"/>
      <c r="BBZ321" s="13"/>
      <c r="BCA321" s="13"/>
      <c r="BCB321" s="13"/>
      <c r="BCC321" s="13"/>
      <c r="BCD321" s="13"/>
      <c r="BCE321" s="13"/>
      <c r="BCF321" s="13"/>
      <c r="BCG321" s="13"/>
      <c r="BCH321" s="13"/>
      <c r="BCI321" s="13"/>
      <c r="BCJ321" s="13"/>
      <c r="BCK321" s="13"/>
      <c r="BCL321" s="13"/>
      <c r="BCM321" s="13"/>
      <c r="BCN321" s="13"/>
      <c r="BCO321" s="13"/>
      <c r="BCP321" s="13"/>
      <c r="BCQ321" s="13"/>
      <c r="BCR321" s="13"/>
      <c r="BCS321" s="13"/>
      <c r="BCT321" s="13"/>
      <c r="BCU321" s="13"/>
      <c r="BCV321" s="13"/>
      <c r="BCW321" s="13"/>
      <c r="BCX321" s="13"/>
      <c r="BCY321" s="13"/>
      <c r="BCZ321" s="13"/>
      <c r="BDA321" s="13"/>
      <c r="BDB321" s="13"/>
      <c r="BDC321" s="13"/>
      <c r="BDD321" s="13"/>
      <c r="BDE321" s="13"/>
      <c r="BDF321" s="13"/>
      <c r="BDG321" s="13"/>
      <c r="BDH321" s="13"/>
      <c r="BDI321" s="13"/>
      <c r="BDJ321" s="13"/>
      <c r="BDK321" s="13"/>
      <c r="BDL321" s="13"/>
      <c r="BDM321" s="13"/>
      <c r="BDN321" s="13"/>
      <c r="BDO321" s="13"/>
      <c r="BDP321" s="13"/>
      <c r="BDQ321" s="13"/>
      <c r="BDR321" s="13"/>
      <c r="BDS321" s="13"/>
      <c r="BDT321" s="13"/>
      <c r="BDU321" s="13"/>
      <c r="BDV321" s="13"/>
      <c r="BDW321" s="13"/>
      <c r="BDX321" s="13"/>
      <c r="BDY321" s="13"/>
      <c r="BDZ321" s="13"/>
      <c r="BEA321" s="13"/>
      <c r="BEB321" s="13"/>
      <c r="BEC321" s="13"/>
      <c r="BED321" s="13"/>
      <c r="BEE321" s="13"/>
      <c r="BEF321" s="13"/>
      <c r="BEG321" s="13"/>
      <c r="BEH321" s="13"/>
      <c r="BEI321" s="13"/>
      <c r="BEJ321" s="13"/>
      <c r="BEK321" s="13"/>
      <c r="BEL321" s="13"/>
      <c r="BEM321" s="13"/>
      <c r="BEN321" s="13"/>
      <c r="BEO321" s="13"/>
      <c r="BEP321" s="13"/>
      <c r="BEQ321" s="13"/>
      <c r="BER321" s="13"/>
      <c r="BES321" s="13"/>
      <c r="BET321" s="13"/>
      <c r="BEU321" s="13"/>
      <c r="BEV321" s="13"/>
      <c r="BEW321" s="13"/>
      <c r="BEX321" s="13"/>
      <c r="BEY321" s="13"/>
      <c r="BEZ321" s="13"/>
      <c r="BFA321" s="13"/>
      <c r="BFB321" s="13"/>
      <c r="BFC321" s="13"/>
      <c r="BFD321" s="13"/>
      <c r="BFE321" s="13"/>
      <c r="BFF321" s="13"/>
      <c r="BFG321" s="13"/>
      <c r="BFH321" s="13"/>
      <c r="BFI321" s="13"/>
      <c r="BFJ321" s="13"/>
      <c r="BFK321" s="13"/>
      <c r="BFL321" s="13"/>
      <c r="BFM321" s="13"/>
      <c r="BFN321" s="13"/>
      <c r="BFO321" s="13"/>
      <c r="BFP321" s="13"/>
      <c r="BFQ321" s="13"/>
      <c r="BFR321" s="13"/>
      <c r="BFS321" s="13"/>
      <c r="BFT321" s="13"/>
      <c r="BFU321" s="13"/>
      <c r="BFV321" s="13"/>
      <c r="BFW321" s="13"/>
      <c r="BFX321" s="13"/>
      <c r="BFY321" s="13"/>
      <c r="BFZ321" s="13"/>
      <c r="BGA321" s="13"/>
      <c r="BGB321" s="13"/>
      <c r="BGC321" s="13"/>
      <c r="BGD321" s="13"/>
      <c r="BGE321" s="13"/>
      <c r="BGF321" s="13"/>
      <c r="BGG321" s="13"/>
      <c r="BGH321" s="13"/>
      <c r="BGI321" s="13"/>
      <c r="BGJ321" s="13"/>
      <c r="BGK321" s="13"/>
      <c r="BGL321" s="13"/>
      <c r="BGM321" s="13"/>
      <c r="BGN321" s="13"/>
      <c r="BGO321" s="13"/>
      <c r="BGP321" s="13"/>
      <c r="BGQ321" s="13"/>
      <c r="BGR321" s="13"/>
      <c r="BGS321" s="13"/>
      <c r="BGT321" s="13"/>
      <c r="BGU321" s="13"/>
      <c r="BGV321" s="13"/>
      <c r="BGW321" s="13"/>
      <c r="BGX321" s="13"/>
      <c r="BGY321" s="13"/>
      <c r="BGZ321" s="13"/>
      <c r="BHA321" s="13"/>
      <c r="BHB321" s="13"/>
      <c r="BHC321" s="13"/>
      <c r="BHD321" s="13"/>
      <c r="BHE321" s="13"/>
      <c r="BHF321" s="13"/>
      <c r="BHG321" s="13"/>
      <c r="BHH321" s="13"/>
      <c r="BHI321" s="13"/>
      <c r="BHJ321" s="13"/>
      <c r="BHK321" s="13"/>
      <c r="BHL321" s="13"/>
      <c r="BHM321" s="13"/>
      <c r="BHN321" s="13"/>
      <c r="BHO321" s="13"/>
      <c r="BHP321" s="13"/>
      <c r="BHQ321" s="13"/>
      <c r="BHR321" s="13"/>
      <c r="BHS321" s="13"/>
      <c r="BHT321" s="13"/>
      <c r="BHU321" s="13"/>
      <c r="BHV321" s="13"/>
      <c r="BHW321" s="13"/>
      <c r="BHX321" s="13"/>
      <c r="BHY321" s="13"/>
      <c r="BHZ321" s="13"/>
      <c r="BIA321" s="13"/>
      <c r="BIB321" s="13"/>
      <c r="BIC321" s="13"/>
      <c r="BID321" s="13"/>
      <c r="BIE321" s="13"/>
      <c r="BIF321" s="13"/>
      <c r="BIG321" s="13"/>
      <c r="BIH321" s="13"/>
      <c r="BII321" s="13"/>
      <c r="BIJ321" s="13"/>
      <c r="BIK321" s="13"/>
      <c r="BIL321" s="13"/>
      <c r="BIM321" s="13"/>
      <c r="BIN321" s="13"/>
      <c r="BIO321" s="13"/>
      <c r="BIP321" s="13"/>
      <c r="BIQ321" s="13"/>
      <c r="BIR321" s="13"/>
      <c r="BIS321" s="13"/>
      <c r="BIT321" s="13"/>
      <c r="BIU321" s="13"/>
      <c r="BIV321" s="13"/>
      <c r="BIW321" s="13"/>
      <c r="BIX321" s="13"/>
      <c r="BIY321" s="13"/>
      <c r="BIZ321" s="13"/>
      <c r="BJA321" s="13"/>
      <c r="BJB321" s="13"/>
      <c r="BJC321" s="13"/>
      <c r="BJD321" s="13"/>
      <c r="BJE321" s="13"/>
      <c r="BJF321" s="13"/>
      <c r="BJG321" s="13"/>
      <c r="BJH321" s="13"/>
      <c r="BJI321" s="13"/>
      <c r="BJJ321" s="13"/>
      <c r="BJK321" s="13"/>
      <c r="BJL321" s="13"/>
      <c r="BJM321" s="13"/>
      <c r="BJN321" s="13"/>
      <c r="BJO321" s="13"/>
      <c r="BJP321" s="13"/>
      <c r="BJQ321" s="13"/>
      <c r="BJR321" s="13"/>
      <c r="BJS321" s="13"/>
      <c r="BJT321" s="13"/>
      <c r="BJU321" s="13"/>
      <c r="BJV321" s="13"/>
      <c r="BJW321" s="13"/>
      <c r="BJX321" s="13"/>
      <c r="BJY321" s="13"/>
      <c r="BJZ321" s="13"/>
      <c r="BKA321" s="13"/>
      <c r="BKB321" s="13"/>
      <c r="BKC321" s="13"/>
      <c r="BKD321" s="13"/>
      <c r="BKE321" s="13"/>
      <c r="BKF321" s="13"/>
      <c r="BKG321" s="13"/>
      <c r="BKH321" s="13"/>
      <c r="BKI321" s="13"/>
      <c r="BKJ321" s="13"/>
      <c r="BKK321" s="13"/>
      <c r="BKL321" s="13"/>
      <c r="BKM321" s="13"/>
      <c r="BKN321" s="13"/>
      <c r="BKO321" s="13"/>
      <c r="BKP321" s="13"/>
      <c r="BKQ321" s="13"/>
      <c r="BKR321" s="13"/>
      <c r="BKS321" s="13"/>
      <c r="BKT321" s="13"/>
      <c r="BKU321" s="13"/>
      <c r="BKV321" s="13"/>
      <c r="BKW321" s="13"/>
      <c r="BKX321" s="13"/>
      <c r="BKY321" s="13"/>
      <c r="BKZ321" s="13"/>
      <c r="BLA321" s="13"/>
      <c r="BLB321" s="13"/>
      <c r="BLC321" s="13"/>
      <c r="BLD321" s="13"/>
      <c r="BLE321" s="13"/>
      <c r="BLF321" s="13"/>
      <c r="BLG321" s="13"/>
      <c r="BLH321" s="13"/>
      <c r="BLI321" s="13"/>
      <c r="BLJ321" s="13"/>
      <c r="BLK321" s="13"/>
      <c r="BLL321" s="13"/>
      <c r="BLM321" s="13"/>
      <c r="BLN321" s="13"/>
      <c r="BLO321" s="13"/>
      <c r="BLP321" s="13"/>
      <c r="BLQ321" s="13"/>
      <c r="BLR321" s="13"/>
      <c r="BLS321" s="13"/>
      <c r="BLT321" s="13"/>
      <c r="BLU321" s="13"/>
      <c r="BLV321" s="13"/>
      <c r="BLW321" s="13"/>
      <c r="BLX321" s="13"/>
      <c r="BLY321" s="13"/>
      <c r="BLZ321" s="13"/>
      <c r="BMA321" s="13"/>
      <c r="BMB321" s="13"/>
      <c r="BMC321" s="13"/>
      <c r="BMD321" s="13"/>
      <c r="BME321" s="13"/>
      <c r="BMF321" s="13"/>
      <c r="BMG321" s="13"/>
      <c r="BMH321" s="13"/>
      <c r="BMI321" s="13"/>
      <c r="BMJ321" s="13"/>
      <c r="BMK321" s="13"/>
      <c r="BML321" s="13"/>
      <c r="BMM321" s="13"/>
      <c r="BMN321" s="13"/>
      <c r="BMO321" s="13"/>
      <c r="BMP321" s="13"/>
      <c r="BMQ321" s="13"/>
      <c r="BMR321" s="13"/>
      <c r="BMS321" s="13"/>
      <c r="BMT321" s="13"/>
      <c r="BMU321" s="13"/>
      <c r="BMV321" s="13"/>
      <c r="BMW321" s="13"/>
      <c r="BMX321" s="13"/>
      <c r="BMY321" s="13"/>
      <c r="BMZ321" s="13"/>
      <c r="BNA321" s="13"/>
      <c r="BNB321" s="13"/>
      <c r="BNC321" s="13"/>
      <c r="BND321" s="13"/>
      <c r="BNE321" s="13"/>
      <c r="BNF321" s="13"/>
      <c r="BNG321" s="13"/>
      <c r="BNH321" s="13"/>
      <c r="BNI321" s="13"/>
      <c r="BNJ321" s="13"/>
      <c r="BNK321" s="13"/>
      <c r="BNL321" s="13"/>
      <c r="BNM321" s="13"/>
      <c r="BNN321" s="13"/>
      <c r="BNO321" s="13"/>
      <c r="BNP321" s="13"/>
      <c r="BNQ321" s="13"/>
      <c r="BNR321" s="13"/>
      <c r="BNS321" s="13"/>
      <c r="BNT321" s="13"/>
      <c r="BNU321" s="13"/>
      <c r="BNV321" s="13"/>
      <c r="BNW321" s="13"/>
      <c r="BNX321" s="13"/>
      <c r="BNY321" s="13"/>
      <c r="BNZ321" s="13"/>
      <c r="BOA321" s="13"/>
      <c r="BOB321" s="13"/>
      <c r="BOC321" s="13"/>
      <c r="BOD321" s="13"/>
      <c r="BOE321" s="13"/>
      <c r="BOF321" s="13"/>
      <c r="BOG321" s="13"/>
      <c r="BOH321" s="13"/>
      <c r="BOI321" s="13"/>
      <c r="BOJ321" s="13"/>
      <c r="BOK321" s="13"/>
      <c r="BOL321" s="13"/>
      <c r="BOM321" s="13"/>
      <c r="BON321" s="13"/>
      <c r="BOO321" s="13"/>
      <c r="BOP321" s="13"/>
      <c r="BOQ321" s="13"/>
      <c r="BOR321" s="13"/>
      <c r="BOS321" s="13"/>
      <c r="BOT321" s="13"/>
      <c r="BOU321" s="13"/>
      <c r="BOV321" s="13"/>
      <c r="BOW321" s="13"/>
      <c r="BOX321" s="13"/>
      <c r="BOY321" s="13"/>
      <c r="BOZ321" s="13"/>
      <c r="BPA321" s="13"/>
      <c r="BPB321" s="13"/>
      <c r="BPC321" s="13"/>
      <c r="BPD321" s="13"/>
      <c r="BPE321" s="13"/>
      <c r="BPF321" s="13"/>
      <c r="BPG321" s="13"/>
      <c r="BPH321" s="13"/>
      <c r="BPI321" s="13"/>
      <c r="BPJ321" s="13"/>
      <c r="BPK321" s="13"/>
      <c r="BPL321" s="13"/>
      <c r="BPM321" s="13"/>
      <c r="BPN321" s="13"/>
      <c r="BPO321" s="13"/>
      <c r="BPP321" s="13"/>
      <c r="BPQ321" s="13"/>
      <c r="BPR321" s="13"/>
      <c r="BPS321" s="13"/>
      <c r="BPT321" s="13"/>
      <c r="BPU321" s="13"/>
      <c r="BPV321" s="13"/>
      <c r="BPW321" s="13"/>
      <c r="BPX321" s="13"/>
      <c r="BPY321" s="13"/>
      <c r="BPZ321" s="13"/>
      <c r="BQA321" s="13"/>
      <c r="BQB321" s="13"/>
      <c r="BQC321" s="13"/>
      <c r="BQD321" s="13"/>
      <c r="BQE321" s="13"/>
      <c r="BQF321" s="13"/>
      <c r="BQG321" s="13"/>
      <c r="BQH321" s="13"/>
      <c r="BQI321" s="13"/>
      <c r="BQJ321" s="13"/>
      <c r="BQK321" s="13"/>
      <c r="BQL321" s="13"/>
      <c r="BQM321" s="13"/>
      <c r="BQN321" s="13"/>
      <c r="BQO321" s="13"/>
      <c r="BQP321" s="13"/>
      <c r="BQQ321" s="13"/>
      <c r="BQR321" s="13"/>
      <c r="BQS321" s="13"/>
      <c r="BQT321" s="13"/>
      <c r="BQU321" s="13"/>
      <c r="BQV321" s="13"/>
      <c r="BQW321" s="13"/>
      <c r="BQX321" s="13"/>
      <c r="BQY321" s="13"/>
      <c r="BQZ321" s="13"/>
      <c r="BRA321" s="13"/>
      <c r="BRB321" s="13"/>
      <c r="BRC321" s="13"/>
      <c r="BRD321" s="13"/>
      <c r="BRE321" s="13"/>
      <c r="BRF321" s="13"/>
      <c r="BRG321" s="13"/>
      <c r="BRH321" s="13"/>
      <c r="BRI321" s="13"/>
      <c r="BRJ321" s="13"/>
      <c r="BRK321" s="13"/>
      <c r="BRL321" s="13"/>
      <c r="BRM321" s="13"/>
      <c r="BRN321" s="13"/>
      <c r="BRO321" s="13"/>
      <c r="BRP321" s="13"/>
      <c r="BRQ321" s="13"/>
      <c r="BRR321" s="13"/>
      <c r="BRS321" s="13"/>
      <c r="BRT321" s="13"/>
      <c r="BRU321" s="13"/>
      <c r="BRV321" s="13"/>
      <c r="BRW321" s="13"/>
      <c r="BRX321" s="13"/>
      <c r="BRY321" s="13"/>
      <c r="BRZ321" s="13"/>
      <c r="BSA321" s="13"/>
      <c r="BSB321" s="13"/>
      <c r="BSC321" s="13"/>
      <c r="BSD321" s="13"/>
      <c r="BSE321" s="13"/>
      <c r="BSF321" s="13"/>
      <c r="BSG321" s="13"/>
      <c r="BSH321" s="13"/>
      <c r="BSI321" s="13"/>
      <c r="BSJ321" s="13"/>
      <c r="BSK321" s="13"/>
      <c r="BSL321" s="13"/>
      <c r="BSM321" s="13"/>
      <c r="BSN321" s="13"/>
      <c r="BSO321" s="13"/>
      <c r="BSP321" s="13"/>
      <c r="BSQ321" s="13"/>
      <c r="BSR321" s="13"/>
      <c r="BSS321" s="13"/>
      <c r="BST321" s="13"/>
      <c r="BSU321" s="13"/>
      <c r="BSV321" s="13"/>
      <c r="BSW321" s="13"/>
      <c r="BSX321" s="13"/>
      <c r="BSY321" s="13"/>
      <c r="BSZ321" s="13"/>
      <c r="BTA321" s="13"/>
      <c r="BTB321" s="13"/>
      <c r="BTC321" s="13"/>
      <c r="BTD321" s="13"/>
      <c r="BTE321" s="13"/>
      <c r="BTF321" s="13"/>
      <c r="BTG321" s="13"/>
      <c r="BTH321" s="13"/>
      <c r="BTI321" s="13"/>
      <c r="BTJ321" s="13"/>
      <c r="BTK321" s="13"/>
      <c r="BTL321" s="13"/>
      <c r="BTM321" s="13"/>
      <c r="BTN321" s="13"/>
      <c r="BTO321" s="13"/>
      <c r="BTP321" s="13"/>
      <c r="BTQ321" s="13"/>
      <c r="BTR321" s="13"/>
      <c r="BTS321" s="13"/>
      <c r="BTT321" s="13"/>
      <c r="BTU321" s="13"/>
      <c r="BTV321" s="13"/>
      <c r="BTW321" s="13"/>
      <c r="BTX321" s="13"/>
      <c r="BTY321" s="13"/>
      <c r="BTZ321" s="13"/>
      <c r="BUA321" s="13"/>
      <c r="BUB321" s="13"/>
      <c r="BUC321" s="13"/>
      <c r="BUD321" s="13"/>
      <c r="BUE321" s="13"/>
      <c r="BUF321" s="13"/>
      <c r="BUG321" s="13"/>
      <c r="BUH321" s="13"/>
      <c r="BUI321" s="13"/>
      <c r="BUJ321" s="13"/>
      <c r="BUK321" s="13"/>
      <c r="BUL321" s="13"/>
      <c r="BUM321" s="13"/>
      <c r="BUN321" s="13"/>
      <c r="BUO321" s="13"/>
      <c r="BUP321" s="13"/>
      <c r="BUQ321" s="13"/>
      <c r="BUR321" s="13"/>
      <c r="BUS321" s="13"/>
      <c r="BUT321" s="13"/>
      <c r="BUU321" s="13"/>
      <c r="BUV321" s="13"/>
      <c r="BUW321" s="13"/>
      <c r="BUX321" s="13"/>
      <c r="BUY321" s="13"/>
      <c r="BUZ321" s="13"/>
      <c r="BVA321" s="13"/>
      <c r="BVB321" s="13"/>
      <c r="BVC321" s="13"/>
      <c r="BVD321" s="13"/>
      <c r="BVE321" s="13"/>
      <c r="BVF321" s="13"/>
      <c r="BVG321" s="13"/>
      <c r="BVH321" s="13"/>
      <c r="BVI321" s="13"/>
      <c r="BVJ321" s="13"/>
      <c r="BVK321" s="13"/>
      <c r="BVL321" s="13"/>
      <c r="BVM321" s="13"/>
      <c r="BVN321" s="13"/>
      <c r="BVO321" s="13"/>
      <c r="BVP321" s="13"/>
      <c r="BVQ321" s="13"/>
      <c r="BVR321" s="13"/>
      <c r="BVS321" s="13"/>
      <c r="BVT321" s="13"/>
      <c r="BVU321" s="13"/>
      <c r="BVV321" s="13"/>
      <c r="BVW321" s="13"/>
      <c r="BVX321" s="13"/>
      <c r="BVY321" s="13"/>
      <c r="BVZ321" s="13"/>
      <c r="BWA321" s="13"/>
      <c r="BWB321" s="13"/>
      <c r="BWC321" s="13"/>
      <c r="BWD321" s="13"/>
      <c r="BWE321" s="13"/>
      <c r="BWF321" s="13"/>
      <c r="BWG321" s="13"/>
      <c r="BWH321" s="13"/>
      <c r="BWI321" s="13"/>
      <c r="BWJ321" s="13"/>
      <c r="BWK321" s="13"/>
      <c r="BWL321" s="13"/>
      <c r="BWM321" s="13"/>
      <c r="BWN321" s="13"/>
      <c r="BWO321" s="13"/>
      <c r="BWP321" s="13"/>
      <c r="BWQ321" s="13"/>
      <c r="BWR321" s="13"/>
      <c r="BWS321" s="13"/>
      <c r="BWT321" s="13"/>
      <c r="BWU321" s="13"/>
      <c r="BWV321" s="13"/>
      <c r="BWW321" s="13"/>
      <c r="BWX321" s="13"/>
      <c r="BWY321" s="13"/>
      <c r="BWZ321" s="13"/>
      <c r="BXA321" s="13"/>
      <c r="BXB321" s="13"/>
      <c r="BXC321" s="13"/>
      <c r="BXD321" s="13"/>
      <c r="BXE321" s="13"/>
      <c r="BXF321" s="13"/>
      <c r="BXG321" s="13"/>
      <c r="BXH321" s="13"/>
      <c r="BXI321" s="13"/>
      <c r="BXJ321" s="13"/>
      <c r="BXK321" s="13"/>
      <c r="BXL321" s="13"/>
      <c r="BXM321" s="13"/>
      <c r="BXN321" s="13"/>
      <c r="BXO321" s="13"/>
      <c r="BXP321" s="13"/>
      <c r="BXQ321" s="13"/>
      <c r="BXR321" s="13"/>
      <c r="BXS321" s="13"/>
      <c r="BXT321" s="13"/>
      <c r="BXU321" s="13"/>
      <c r="BXV321" s="13"/>
      <c r="BXW321" s="13"/>
      <c r="BXX321" s="13"/>
      <c r="BXY321" s="13"/>
      <c r="BXZ321" s="13"/>
      <c r="BYA321" s="13"/>
      <c r="BYB321" s="13"/>
      <c r="BYC321" s="13"/>
      <c r="BYD321" s="13"/>
      <c r="BYE321" s="13"/>
      <c r="BYF321" s="13"/>
      <c r="BYG321" s="13"/>
      <c r="BYH321" s="13"/>
      <c r="BYI321" s="13"/>
      <c r="BYJ321" s="13"/>
      <c r="BYK321" s="13"/>
      <c r="BYL321" s="13"/>
      <c r="BYM321" s="13"/>
      <c r="BYN321" s="13"/>
      <c r="BYO321" s="13"/>
      <c r="BYP321" s="13"/>
      <c r="BYQ321" s="13"/>
      <c r="BYR321" s="13"/>
      <c r="BYS321" s="13"/>
      <c r="BYT321" s="13"/>
      <c r="BYU321" s="13"/>
      <c r="BYV321" s="13"/>
      <c r="BYW321" s="13"/>
      <c r="BYX321" s="13"/>
      <c r="BYY321" s="13"/>
      <c r="BYZ321" s="13"/>
      <c r="BZA321" s="13"/>
      <c r="BZB321" s="13"/>
      <c r="BZC321" s="13"/>
      <c r="BZD321" s="13"/>
      <c r="BZE321" s="13"/>
      <c r="BZF321" s="13"/>
      <c r="BZG321" s="13"/>
      <c r="BZH321" s="13"/>
      <c r="BZI321" s="13"/>
      <c r="BZJ321" s="13"/>
      <c r="BZK321" s="13"/>
      <c r="BZL321" s="13"/>
      <c r="BZM321" s="13"/>
      <c r="BZN321" s="13"/>
      <c r="BZO321" s="13"/>
      <c r="BZP321" s="13"/>
      <c r="BZQ321" s="13"/>
      <c r="BZR321" s="13"/>
      <c r="BZS321" s="13"/>
      <c r="BZT321" s="13"/>
      <c r="BZU321" s="13"/>
      <c r="BZV321" s="13"/>
      <c r="BZW321" s="13"/>
      <c r="BZX321" s="13"/>
      <c r="BZY321" s="13"/>
      <c r="BZZ321" s="13"/>
      <c r="CAA321" s="13"/>
      <c r="CAB321" s="13"/>
      <c r="CAC321" s="13"/>
      <c r="CAD321" s="13"/>
      <c r="CAE321" s="13"/>
      <c r="CAF321" s="13"/>
      <c r="CAG321" s="13"/>
      <c r="CAH321" s="13"/>
      <c r="CAI321" s="13"/>
      <c r="CAJ321" s="13"/>
      <c r="CAK321" s="13"/>
      <c r="CAL321" s="13"/>
      <c r="CAM321" s="13"/>
      <c r="CAN321" s="13"/>
      <c r="CAO321" s="13"/>
      <c r="CAP321" s="13"/>
      <c r="CAQ321" s="13"/>
      <c r="CAR321" s="13"/>
      <c r="CAS321" s="13"/>
      <c r="CAT321" s="13"/>
      <c r="CAU321" s="13"/>
      <c r="CAV321" s="13"/>
      <c r="CAW321" s="13"/>
      <c r="CAX321" s="13"/>
      <c r="CAY321" s="13"/>
      <c r="CAZ321" s="13"/>
      <c r="CBA321" s="13"/>
      <c r="CBB321" s="13"/>
      <c r="CBC321" s="13"/>
      <c r="CBD321" s="13"/>
      <c r="CBE321" s="13"/>
      <c r="CBF321" s="13"/>
      <c r="CBG321" s="13"/>
      <c r="CBH321" s="13"/>
      <c r="CBI321" s="13"/>
      <c r="CBJ321" s="13"/>
      <c r="CBK321" s="13"/>
      <c r="CBL321" s="13"/>
      <c r="CBM321" s="13"/>
      <c r="CBN321" s="13"/>
      <c r="CBO321" s="13"/>
      <c r="CBP321" s="13"/>
      <c r="CBQ321" s="13"/>
      <c r="CBR321" s="13"/>
      <c r="CBS321" s="13"/>
      <c r="CBT321" s="13"/>
      <c r="CBU321" s="13"/>
      <c r="CBV321" s="13"/>
      <c r="CBW321" s="13"/>
      <c r="CBX321" s="13"/>
      <c r="CBY321" s="13"/>
      <c r="CBZ321" s="13"/>
      <c r="CCA321" s="13"/>
      <c r="CCB321" s="13"/>
      <c r="CCC321" s="13"/>
      <c r="CCD321" s="13"/>
      <c r="CCE321" s="13"/>
      <c r="CCF321" s="13"/>
      <c r="CCG321" s="13"/>
      <c r="CCH321" s="13"/>
      <c r="CCI321" s="13"/>
      <c r="CCJ321" s="13"/>
      <c r="CCK321" s="13"/>
      <c r="CCL321" s="13"/>
      <c r="CCM321" s="13"/>
      <c r="CCN321" s="13"/>
      <c r="CCO321" s="13"/>
      <c r="CCP321" s="13"/>
      <c r="CCQ321" s="13"/>
      <c r="CCR321" s="13"/>
      <c r="CCS321" s="13"/>
      <c r="CCT321" s="13"/>
      <c r="CCU321" s="13"/>
      <c r="CCV321" s="13"/>
      <c r="CCW321" s="13"/>
      <c r="CCX321" s="13"/>
      <c r="CCY321" s="13"/>
      <c r="CCZ321" s="13"/>
      <c r="CDA321" s="13"/>
      <c r="CDB321" s="13"/>
      <c r="CDC321" s="13"/>
      <c r="CDD321" s="13"/>
      <c r="CDE321" s="13"/>
      <c r="CDF321" s="13"/>
      <c r="CDG321" s="13"/>
      <c r="CDH321" s="13"/>
      <c r="CDI321" s="13"/>
      <c r="CDJ321" s="13"/>
      <c r="CDK321" s="13"/>
      <c r="CDL321" s="13"/>
      <c r="CDM321" s="13"/>
      <c r="CDN321" s="13"/>
      <c r="CDO321" s="13"/>
      <c r="CDP321" s="13"/>
      <c r="CDQ321" s="13"/>
      <c r="CDR321" s="13"/>
      <c r="CDS321" s="13"/>
      <c r="CDT321" s="13"/>
      <c r="CDU321" s="13"/>
      <c r="CDV321" s="13"/>
      <c r="CDW321" s="13"/>
      <c r="CDX321" s="13"/>
      <c r="CDY321" s="13"/>
      <c r="CDZ321" s="13"/>
      <c r="CEA321" s="13"/>
      <c r="CEB321" s="13"/>
      <c r="CEC321" s="13"/>
      <c r="CED321" s="13"/>
      <c r="CEE321" s="13"/>
      <c r="CEF321" s="13"/>
      <c r="CEG321" s="13"/>
      <c r="CEH321" s="13"/>
      <c r="CEI321" s="13"/>
      <c r="CEJ321" s="13"/>
      <c r="CEK321" s="13"/>
      <c r="CEL321" s="13"/>
      <c r="CEM321" s="13"/>
      <c r="CEN321" s="13"/>
      <c r="CEO321" s="13"/>
      <c r="CEP321" s="13"/>
      <c r="CEQ321" s="13"/>
      <c r="CER321" s="13"/>
      <c r="CES321" s="13"/>
      <c r="CET321" s="13"/>
      <c r="CEU321" s="13"/>
      <c r="CEV321" s="13"/>
      <c r="CEW321" s="13"/>
      <c r="CEX321" s="13"/>
      <c r="CEY321" s="13"/>
      <c r="CEZ321" s="13"/>
      <c r="CFA321" s="13"/>
      <c r="CFB321" s="13"/>
      <c r="CFC321" s="13"/>
      <c r="CFD321" s="13"/>
      <c r="CFE321" s="13"/>
      <c r="CFF321" s="13"/>
      <c r="CFG321" s="13"/>
      <c r="CFH321" s="13"/>
      <c r="CFI321" s="13"/>
      <c r="CFJ321" s="13"/>
      <c r="CFK321" s="13"/>
      <c r="CFL321" s="13"/>
      <c r="CFM321" s="13"/>
      <c r="CFN321" s="13"/>
      <c r="CFO321" s="13"/>
      <c r="CFP321" s="13"/>
      <c r="CFQ321" s="13"/>
      <c r="CFR321" s="13"/>
      <c r="CFS321" s="13"/>
      <c r="CFT321" s="13"/>
      <c r="CFU321" s="13"/>
      <c r="CFV321" s="13"/>
      <c r="CFW321" s="13"/>
      <c r="CFX321" s="13"/>
      <c r="CFY321" s="13"/>
      <c r="CFZ321" s="13"/>
      <c r="CGA321" s="13"/>
      <c r="CGB321" s="13"/>
      <c r="CGC321" s="13"/>
      <c r="CGD321" s="13"/>
      <c r="CGE321" s="13"/>
      <c r="CGF321" s="13"/>
      <c r="CGG321" s="13"/>
      <c r="CGH321" s="13"/>
      <c r="CGI321" s="13"/>
      <c r="CGJ321" s="13"/>
      <c r="CGK321" s="13"/>
      <c r="CGL321" s="13"/>
      <c r="CGM321" s="13"/>
      <c r="CGN321" s="13"/>
      <c r="CGO321" s="13"/>
      <c r="CGP321" s="13"/>
      <c r="CGQ321" s="13"/>
      <c r="CGR321" s="13"/>
      <c r="CGS321" s="13"/>
      <c r="CGT321" s="13"/>
      <c r="CGU321" s="13"/>
      <c r="CGV321" s="13"/>
      <c r="CGW321" s="13"/>
      <c r="CGX321" s="13"/>
      <c r="CGY321" s="13"/>
      <c r="CGZ321" s="13"/>
      <c r="CHA321" s="13"/>
      <c r="CHB321" s="13"/>
      <c r="CHC321" s="13"/>
      <c r="CHD321" s="13"/>
      <c r="CHE321" s="13"/>
      <c r="CHF321" s="13"/>
      <c r="CHG321" s="13"/>
      <c r="CHH321" s="13"/>
      <c r="CHI321" s="13"/>
      <c r="CHJ321" s="13"/>
      <c r="CHK321" s="13"/>
      <c r="CHL321" s="13"/>
      <c r="CHM321" s="13"/>
      <c r="CHN321" s="13"/>
      <c r="CHO321" s="13"/>
      <c r="CHP321" s="13"/>
      <c r="CHQ321" s="13"/>
      <c r="CHR321" s="13"/>
      <c r="CHS321" s="13"/>
      <c r="CHT321" s="13"/>
      <c r="CHU321" s="13"/>
      <c r="CHV321" s="13"/>
      <c r="CHW321" s="13"/>
      <c r="CHX321" s="13"/>
      <c r="CHY321" s="13"/>
      <c r="CHZ321" s="13"/>
      <c r="CIA321" s="13"/>
      <c r="CIB321" s="13"/>
      <c r="CIC321" s="13"/>
      <c r="CID321" s="13"/>
      <c r="CIE321" s="13"/>
      <c r="CIF321" s="13"/>
      <c r="CIG321" s="13"/>
      <c r="CIH321" s="13"/>
      <c r="CII321" s="13"/>
      <c r="CIJ321" s="13"/>
      <c r="CIK321" s="13"/>
      <c r="CIL321" s="13"/>
      <c r="CIM321" s="13"/>
      <c r="CIN321" s="13"/>
      <c r="CIO321" s="13"/>
      <c r="CIP321" s="13"/>
      <c r="CIQ321" s="13"/>
      <c r="CIR321" s="13"/>
      <c r="CIS321" s="13"/>
      <c r="CIT321" s="13"/>
      <c r="CIU321" s="13"/>
      <c r="CIV321" s="13"/>
      <c r="CIW321" s="13"/>
      <c r="CIX321" s="13"/>
      <c r="CIY321" s="13"/>
      <c r="CIZ321" s="13"/>
      <c r="CJA321" s="13"/>
      <c r="CJB321" s="13"/>
      <c r="CJC321" s="13"/>
      <c r="CJD321" s="13"/>
      <c r="CJE321" s="13"/>
      <c r="CJF321" s="13"/>
      <c r="CJG321" s="13"/>
      <c r="CJH321" s="13"/>
      <c r="CJI321" s="13"/>
      <c r="CJJ321" s="13"/>
      <c r="CJK321" s="13"/>
      <c r="CJL321" s="13"/>
      <c r="CJM321" s="13"/>
      <c r="CJN321" s="13"/>
      <c r="CJO321" s="13"/>
      <c r="CJP321" s="13"/>
      <c r="CJQ321" s="13"/>
      <c r="CJR321" s="13"/>
      <c r="CJS321" s="13"/>
      <c r="CJT321" s="13"/>
      <c r="CJU321" s="13"/>
      <c r="CJV321" s="13"/>
      <c r="CJW321" s="13"/>
      <c r="CJX321" s="13"/>
      <c r="CJY321" s="13"/>
      <c r="CJZ321" s="13"/>
      <c r="CKA321" s="13"/>
      <c r="CKB321" s="13"/>
      <c r="CKC321" s="13"/>
      <c r="CKD321" s="13"/>
      <c r="CKE321" s="13"/>
      <c r="CKF321" s="13"/>
      <c r="CKG321" s="13"/>
      <c r="CKH321" s="13"/>
      <c r="CKI321" s="13"/>
      <c r="CKJ321" s="13"/>
      <c r="CKK321" s="13"/>
      <c r="CKL321" s="13"/>
      <c r="CKM321" s="13"/>
      <c r="CKN321" s="13"/>
      <c r="CKO321" s="13"/>
      <c r="CKP321" s="13"/>
      <c r="CKQ321" s="13"/>
      <c r="CKR321" s="13"/>
      <c r="CKS321" s="13"/>
      <c r="CKT321" s="13"/>
      <c r="CKU321" s="13"/>
      <c r="CKV321" s="13"/>
      <c r="CKW321" s="13"/>
      <c r="CKX321" s="13"/>
      <c r="CKY321" s="13"/>
      <c r="CKZ321" s="13"/>
      <c r="CLA321" s="13"/>
      <c r="CLB321" s="13"/>
      <c r="CLC321" s="13"/>
      <c r="CLD321" s="13"/>
      <c r="CLE321" s="13"/>
      <c r="CLF321" s="13"/>
      <c r="CLG321" s="13"/>
      <c r="CLH321" s="13"/>
      <c r="CLI321" s="13"/>
      <c r="CLJ321" s="13"/>
      <c r="CLK321" s="13"/>
      <c r="CLL321" s="13"/>
      <c r="CLM321" s="13"/>
      <c r="CLN321" s="13"/>
      <c r="CLO321" s="13"/>
      <c r="CLP321" s="13"/>
      <c r="CLQ321" s="13"/>
      <c r="CLR321" s="13"/>
      <c r="CLS321" s="13"/>
      <c r="CLT321" s="13"/>
      <c r="CLU321" s="13"/>
      <c r="CLV321" s="13"/>
      <c r="CLW321" s="13"/>
      <c r="CLX321" s="13"/>
      <c r="CLY321" s="13"/>
      <c r="CLZ321" s="13"/>
      <c r="CMA321" s="13"/>
      <c r="CMB321" s="13"/>
      <c r="CMC321" s="13"/>
      <c r="CMD321" s="13"/>
      <c r="CME321" s="13"/>
      <c r="CMF321" s="13"/>
      <c r="CMG321" s="13"/>
      <c r="CMH321" s="13"/>
      <c r="CMI321" s="13"/>
      <c r="CMJ321" s="13"/>
      <c r="CMK321" s="13"/>
      <c r="CML321" s="13"/>
      <c r="CMM321" s="13"/>
      <c r="CMN321" s="13"/>
      <c r="CMO321" s="13"/>
      <c r="CMP321" s="13"/>
      <c r="CMQ321" s="13"/>
      <c r="CMR321" s="13"/>
      <c r="CMS321" s="13"/>
      <c r="CMT321" s="13"/>
      <c r="CMU321" s="13"/>
      <c r="CMV321" s="13"/>
      <c r="CMW321" s="13"/>
      <c r="CMX321" s="13"/>
      <c r="CMY321" s="13"/>
      <c r="CMZ321" s="13"/>
      <c r="CNA321" s="13"/>
      <c r="CNB321" s="13"/>
      <c r="CNC321" s="13"/>
      <c r="CND321" s="13"/>
      <c r="CNE321" s="13"/>
      <c r="CNF321" s="13"/>
      <c r="CNG321" s="13"/>
      <c r="CNH321" s="13"/>
      <c r="CNI321" s="13"/>
      <c r="CNJ321" s="13"/>
      <c r="CNK321" s="13"/>
      <c r="CNL321" s="13"/>
      <c r="CNM321" s="13"/>
      <c r="CNN321" s="13"/>
      <c r="CNO321" s="13"/>
      <c r="CNP321" s="13"/>
      <c r="CNQ321" s="13"/>
      <c r="CNR321" s="13"/>
      <c r="CNS321" s="13"/>
      <c r="CNT321" s="13"/>
      <c r="CNU321" s="13"/>
      <c r="CNV321" s="13"/>
      <c r="CNW321" s="13"/>
      <c r="CNX321" s="13"/>
      <c r="CNY321" s="13"/>
      <c r="CNZ321" s="13"/>
      <c r="COA321" s="13"/>
      <c r="COB321" s="13"/>
      <c r="COC321" s="13"/>
      <c r="COD321" s="13"/>
      <c r="COE321" s="13"/>
      <c r="COF321" s="13"/>
      <c r="COG321" s="13"/>
      <c r="COH321" s="13"/>
      <c r="COI321" s="13"/>
      <c r="COJ321" s="13"/>
      <c r="COK321" s="13"/>
      <c r="COL321" s="13"/>
      <c r="COM321" s="13"/>
      <c r="CON321" s="13"/>
      <c r="COO321" s="13"/>
      <c r="COP321" s="13"/>
      <c r="COQ321" s="13"/>
      <c r="COR321" s="13"/>
      <c r="COS321" s="13"/>
      <c r="COT321" s="13"/>
      <c r="COU321" s="13"/>
      <c r="COV321" s="13"/>
      <c r="COW321" s="13"/>
      <c r="COX321" s="13"/>
      <c r="COY321" s="13"/>
      <c r="COZ321" s="13"/>
      <c r="CPA321" s="13"/>
      <c r="CPB321" s="13"/>
      <c r="CPC321" s="13"/>
      <c r="CPD321" s="13"/>
      <c r="CPE321" s="13"/>
      <c r="CPF321" s="13"/>
      <c r="CPG321" s="13"/>
      <c r="CPH321" s="13"/>
      <c r="CPI321" s="13"/>
      <c r="CPJ321" s="13"/>
      <c r="CPK321" s="13"/>
      <c r="CPL321" s="13"/>
      <c r="CPM321" s="13"/>
      <c r="CPN321" s="13"/>
      <c r="CPO321" s="13"/>
      <c r="CPP321" s="13"/>
      <c r="CPQ321" s="13"/>
      <c r="CPR321" s="13"/>
      <c r="CPS321" s="13"/>
      <c r="CPT321" s="13"/>
      <c r="CPU321" s="13"/>
      <c r="CPV321" s="13"/>
      <c r="CPW321" s="13"/>
      <c r="CPX321" s="13"/>
      <c r="CPY321" s="13"/>
      <c r="CPZ321" s="13"/>
      <c r="CQA321" s="13"/>
      <c r="CQB321" s="13"/>
      <c r="CQC321" s="13"/>
      <c r="CQD321" s="13"/>
      <c r="CQE321" s="13"/>
      <c r="CQF321" s="13"/>
      <c r="CQG321" s="13"/>
      <c r="CQH321" s="13"/>
      <c r="CQI321" s="13"/>
      <c r="CQJ321" s="13"/>
      <c r="CQK321" s="13"/>
      <c r="CQL321" s="13"/>
      <c r="CQM321" s="13"/>
      <c r="CQN321" s="13"/>
      <c r="CQO321" s="13"/>
      <c r="CQP321" s="13"/>
      <c r="CQQ321" s="13"/>
      <c r="CQR321" s="13"/>
      <c r="CQS321" s="13"/>
      <c r="CQT321" s="13"/>
      <c r="CQU321" s="13"/>
      <c r="CQV321" s="13"/>
      <c r="CQW321" s="13"/>
      <c r="CQX321" s="13"/>
      <c r="CQY321" s="13"/>
      <c r="CQZ321" s="13"/>
      <c r="CRA321" s="13"/>
      <c r="CRB321" s="13"/>
      <c r="CRC321" s="13"/>
      <c r="CRD321" s="13"/>
      <c r="CRE321" s="13"/>
      <c r="CRF321" s="13"/>
      <c r="CRG321" s="13"/>
      <c r="CRH321" s="13"/>
      <c r="CRI321" s="13"/>
      <c r="CRJ321" s="13"/>
      <c r="CRK321" s="13"/>
      <c r="CRL321" s="13"/>
      <c r="CRM321" s="13"/>
      <c r="CRN321" s="13"/>
      <c r="CRO321" s="13"/>
      <c r="CRP321" s="13"/>
      <c r="CRQ321" s="13"/>
      <c r="CRR321" s="13"/>
      <c r="CRS321" s="13"/>
      <c r="CRT321" s="13"/>
      <c r="CRU321" s="13"/>
      <c r="CRV321" s="13"/>
      <c r="CRW321" s="13"/>
      <c r="CRX321" s="13"/>
      <c r="CRY321" s="13"/>
      <c r="CRZ321" s="13"/>
      <c r="CSA321" s="13"/>
      <c r="CSB321" s="13"/>
      <c r="CSC321" s="13"/>
      <c r="CSD321" s="13"/>
      <c r="CSE321" s="13"/>
      <c r="CSF321" s="13"/>
      <c r="CSG321" s="13"/>
      <c r="CSH321" s="13"/>
      <c r="CSI321" s="13"/>
      <c r="CSJ321" s="13"/>
      <c r="CSK321" s="13"/>
      <c r="CSL321" s="13"/>
      <c r="CSM321" s="13"/>
      <c r="CSN321" s="13"/>
      <c r="CSO321" s="13"/>
      <c r="CSP321" s="13"/>
      <c r="CSQ321" s="13"/>
      <c r="CSR321" s="13"/>
      <c r="CSS321" s="13"/>
      <c r="CST321" s="13"/>
      <c r="CSU321" s="13"/>
      <c r="CSV321" s="13"/>
      <c r="CSW321" s="13"/>
      <c r="CSX321" s="13"/>
      <c r="CSY321" s="13"/>
      <c r="CSZ321" s="13"/>
      <c r="CTA321" s="13"/>
      <c r="CTB321" s="13"/>
      <c r="CTC321" s="13"/>
      <c r="CTD321" s="13"/>
      <c r="CTE321" s="13"/>
      <c r="CTF321" s="13"/>
      <c r="CTG321" s="13"/>
      <c r="CTH321" s="13"/>
      <c r="CTI321" s="13"/>
      <c r="CTJ321" s="13"/>
      <c r="CTK321" s="13"/>
      <c r="CTL321" s="13"/>
      <c r="CTM321" s="13"/>
      <c r="CTN321" s="13"/>
      <c r="CTO321" s="13"/>
      <c r="CTP321" s="13"/>
      <c r="CTQ321" s="13"/>
      <c r="CTR321" s="13"/>
      <c r="CTS321" s="13"/>
      <c r="CTT321" s="13"/>
      <c r="CTU321" s="13"/>
      <c r="CTV321" s="13"/>
      <c r="CTW321" s="13"/>
      <c r="CTX321" s="13"/>
      <c r="CTY321" s="13"/>
      <c r="CTZ321" s="13"/>
      <c r="CUA321" s="13"/>
      <c r="CUB321" s="13"/>
      <c r="CUC321" s="13"/>
      <c r="CUD321" s="13"/>
      <c r="CUE321" s="13"/>
      <c r="CUF321" s="13"/>
      <c r="CUG321" s="13"/>
      <c r="CUH321" s="13"/>
      <c r="CUI321" s="13"/>
      <c r="CUJ321" s="13"/>
      <c r="CUK321" s="13"/>
      <c r="CUL321" s="13"/>
      <c r="CUM321" s="13"/>
      <c r="CUN321" s="13"/>
      <c r="CUO321" s="13"/>
      <c r="CUP321" s="13"/>
      <c r="CUQ321" s="13"/>
      <c r="CUR321" s="13"/>
      <c r="CUS321" s="13"/>
      <c r="CUT321" s="13"/>
      <c r="CUU321" s="13"/>
      <c r="CUV321" s="13"/>
      <c r="CUW321" s="13"/>
      <c r="CUX321" s="13"/>
      <c r="CUY321" s="13"/>
      <c r="CUZ321" s="13"/>
      <c r="CVA321" s="13"/>
      <c r="CVB321" s="13"/>
      <c r="CVC321" s="13"/>
      <c r="CVD321" s="13"/>
      <c r="CVE321" s="13"/>
      <c r="CVF321" s="13"/>
      <c r="CVG321" s="13"/>
      <c r="CVH321" s="13"/>
      <c r="CVI321" s="13"/>
      <c r="CVJ321" s="13"/>
      <c r="CVK321" s="13"/>
      <c r="CVL321" s="13"/>
      <c r="CVM321" s="13"/>
      <c r="CVN321" s="13"/>
      <c r="CVO321" s="13"/>
      <c r="CVP321" s="13"/>
      <c r="CVQ321" s="13"/>
      <c r="CVR321" s="13"/>
      <c r="CVS321" s="13"/>
      <c r="CVT321" s="13"/>
      <c r="CVU321" s="13"/>
      <c r="CVV321" s="13"/>
      <c r="CVW321" s="13"/>
      <c r="CVX321" s="13"/>
      <c r="CVY321" s="13"/>
      <c r="CVZ321" s="13"/>
      <c r="CWA321" s="13"/>
      <c r="CWB321" s="13"/>
      <c r="CWC321" s="13"/>
      <c r="CWD321" s="13"/>
      <c r="CWE321" s="13"/>
      <c r="CWF321" s="13"/>
      <c r="CWG321" s="13"/>
      <c r="CWH321" s="13"/>
      <c r="CWI321" s="13"/>
      <c r="CWJ321" s="13"/>
      <c r="CWK321" s="13"/>
      <c r="CWL321" s="13"/>
      <c r="CWM321" s="13"/>
      <c r="CWN321" s="13"/>
      <c r="CWO321" s="13"/>
      <c r="CWP321" s="13"/>
      <c r="CWQ321" s="13"/>
      <c r="CWR321" s="13"/>
      <c r="CWS321" s="13"/>
      <c r="CWT321" s="13"/>
      <c r="CWU321" s="13"/>
      <c r="CWV321" s="13"/>
      <c r="CWW321" s="13"/>
      <c r="CWX321" s="13"/>
      <c r="CWY321" s="13"/>
      <c r="CWZ321" s="13"/>
      <c r="CXA321" s="13"/>
      <c r="CXB321" s="13"/>
      <c r="CXC321" s="13"/>
      <c r="CXD321" s="13"/>
      <c r="CXE321" s="13"/>
      <c r="CXF321" s="13"/>
      <c r="CXG321" s="13"/>
      <c r="CXH321" s="13"/>
      <c r="CXI321" s="13"/>
      <c r="CXJ321" s="13"/>
      <c r="CXK321" s="13"/>
      <c r="CXL321" s="13"/>
      <c r="CXM321" s="13"/>
      <c r="CXN321" s="13"/>
      <c r="CXO321" s="13"/>
      <c r="CXP321" s="13"/>
      <c r="CXQ321" s="13"/>
      <c r="CXR321" s="13"/>
      <c r="CXS321" s="13"/>
      <c r="CXT321" s="13"/>
      <c r="CXU321" s="13"/>
      <c r="CXV321" s="13"/>
      <c r="CXW321" s="13"/>
      <c r="CXX321" s="13"/>
      <c r="CXY321" s="13"/>
      <c r="CXZ321" s="13"/>
      <c r="CYA321" s="13"/>
      <c r="CYB321" s="13"/>
      <c r="CYC321" s="13"/>
      <c r="CYD321" s="13"/>
      <c r="CYE321" s="13"/>
      <c r="CYF321" s="13"/>
      <c r="CYG321" s="13"/>
      <c r="CYH321" s="13"/>
      <c r="CYI321" s="13"/>
      <c r="CYJ321" s="13"/>
      <c r="CYK321" s="13"/>
      <c r="CYL321" s="13"/>
      <c r="CYM321" s="13"/>
      <c r="CYN321" s="13"/>
      <c r="CYO321" s="13"/>
      <c r="CYP321" s="13"/>
      <c r="CYQ321" s="13"/>
      <c r="CYR321" s="13"/>
      <c r="CYS321" s="13"/>
      <c r="CYT321" s="13"/>
      <c r="CYU321" s="13"/>
      <c r="CYV321" s="13"/>
      <c r="CYW321" s="13"/>
      <c r="CYX321" s="13"/>
      <c r="CYY321" s="13"/>
      <c r="CYZ321" s="13"/>
      <c r="CZA321" s="13"/>
      <c r="CZB321" s="13"/>
      <c r="CZC321" s="13"/>
      <c r="CZD321" s="13"/>
      <c r="CZE321" s="13"/>
      <c r="CZF321" s="13"/>
      <c r="CZG321" s="13"/>
      <c r="CZH321" s="13"/>
      <c r="CZI321" s="13"/>
      <c r="CZJ321" s="13"/>
      <c r="CZK321" s="13"/>
      <c r="CZL321" s="13"/>
      <c r="CZM321" s="13"/>
      <c r="CZN321" s="13"/>
      <c r="CZO321" s="13"/>
      <c r="CZP321" s="13"/>
      <c r="CZQ321" s="13"/>
      <c r="CZR321" s="13"/>
      <c r="CZS321" s="13"/>
      <c r="CZT321" s="13"/>
      <c r="CZU321" s="13"/>
      <c r="CZV321" s="13"/>
      <c r="CZW321" s="13"/>
      <c r="CZX321" s="13"/>
      <c r="CZY321" s="13"/>
      <c r="CZZ321" s="13"/>
      <c r="DAA321" s="13"/>
      <c r="DAB321" s="13"/>
      <c r="DAC321" s="13"/>
      <c r="DAD321" s="13"/>
      <c r="DAE321" s="13"/>
      <c r="DAF321" s="13"/>
      <c r="DAG321" s="13"/>
      <c r="DAH321" s="13"/>
      <c r="DAI321" s="13"/>
      <c r="DAJ321" s="13"/>
      <c r="DAK321" s="13"/>
      <c r="DAL321" s="13"/>
      <c r="DAM321" s="13"/>
      <c r="DAN321" s="13"/>
      <c r="DAO321" s="13"/>
      <c r="DAP321" s="13"/>
      <c r="DAQ321" s="13"/>
      <c r="DAR321" s="13"/>
      <c r="DAS321" s="13"/>
      <c r="DAT321" s="13"/>
      <c r="DAU321" s="13"/>
      <c r="DAV321" s="13"/>
      <c r="DAW321" s="13"/>
      <c r="DAX321" s="13"/>
      <c r="DAY321" s="13"/>
      <c r="DAZ321" s="13"/>
      <c r="DBA321" s="13"/>
      <c r="DBB321" s="13"/>
      <c r="DBC321" s="13"/>
      <c r="DBD321" s="13"/>
      <c r="DBE321" s="13"/>
      <c r="DBF321" s="13"/>
      <c r="DBG321" s="13"/>
      <c r="DBH321" s="13"/>
      <c r="DBI321" s="13"/>
      <c r="DBJ321" s="13"/>
      <c r="DBK321" s="13"/>
      <c r="DBL321" s="13"/>
      <c r="DBM321" s="13"/>
      <c r="DBN321" s="13"/>
      <c r="DBO321" s="13"/>
      <c r="DBP321" s="13"/>
      <c r="DBQ321" s="13"/>
      <c r="DBR321" s="13"/>
      <c r="DBS321" s="13"/>
      <c r="DBT321" s="13"/>
      <c r="DBU321" s="13"/>
      <c r="DBV321" s="13"/>
      <c r="DBW321" s="13"/>
      <c r="DBX321" s="13"/>
      <c r="DBY321" s="13"/>
      <c r="DBZ321" s="13"/>
      <c r="DCA321" s="13"/>
      <c r="DCB321" s="13"/>
      <c r="DCC321" s="13"/>
      <c r="DCD321" s="13"/>
      <c r="DCE321" s="13"/>
      <c r="DCF321" s="13"/>
      <c r="DCG321" s="13"/>
      <c r="DCH321" s="13"/>
      <c r="DCI321" s="13"/>
      <c r="DCJ321" s="13"/>
      <c r="DCK321" s="13"/>
      <c r="DCL321" s="13"/>
      <c r="DCM321" s="13"/>
      <c r="DCN321" s="13"/>
      <c r="DCO321" s="13"/>
      <c r="DCP321" s="13"/>
      <c r="DCQ321" s="13"/>
      <c r="DCR321" s="13"/>
      <c r="DCS321" s="13"/>
      <c r="DCT321" s="13"/>
      <c r="DCU321" s="13"/>
      <c r="DCV321" s="13"/>
      <c r="DCW321" s="13"/>
      <c r="DCX321" s="13"/>
      <c r="DCY321" s="13"/>
      <c r="DCZ321" s="13"/>
      <c r="DDA321" s="13"/>
      <c r="DDB321" s="13"/>
      <c r="DDC321" s="13"/>
      <c r="DDD321" s="13"/>
      <c r="DDE321" s="13"/>
      <c r="DDF321" s="13"/>
      <c r="DDG321" s="13"/>
      <c r="DDH321" s="13"/>
      <c r="DDI321" s="13"/>
      <c r="DDJ321" s="13"/>
      <c r="DDK321" s="13"/>
      <c r="DDL321" s="13"/>
      <c r="DDM321" s="13"/>
      <c r="DDN321" s="13"/>
      <c r="DDO321" s="13"/>
      <c r="DDP321" s="13"/>
      <c r="DDQ321" s="13"/>
      <c r="DDR321" s="13"/>
      <c r="DDS321" s="13"/>
      <c r="DDT321" s="13"/>
      <c r="DDU321" s="13"/>
      <c r="DDV321" s="13"/>
      <c r="DDW321" s="13"/>
      <c r="DDX321" s="13"/>
      <c r="DDY321" s="13"/>
      <c r="DDZ321" s="13"/>
      <c r="DEA321" s="13"/>
      <c r="DEB321" s="13"/>
      <c r="DEC321" s="13"/>
      <c r="DED321" s="13"/>
      <c r="DEE321" s="13"/>
      <c r="DEF321" s="13"/>
      <c r="DEG321" s="13"/>
      <c r="DEH321" s="13"/>
      <c r="DEI321" s="13"/>
      <c r="DEJ321" s="13"/>
      <c r="DEK321" s="13"/>
      <c r="DEL321" s="13"/>
      <c r="DEM321" s="13"/>
      <c r="DEN321" s="13"/>
      <c r="DEO321" s="13"/>
      <c r="DEP321" s="13"/>
      <c r="DEQ321" s="13"/>
      <c r="DER321" s="13"/>
      <c r="DES321" s="13"/>
      <c r="DET321" s="13"/>
      <c r="DEU321" s="13"/>
      <c r="DEV321" s="13"/>
      <c r="DEW321" s="13"/>
      <c r="DEX321" s="13"/>
      <c r="DEY321" s="13"/>
      <c r="DEZ321" s="13"/>
      <c r="DFA321" s="13"/>
      <c r="DFB321" s="13"/>
      <c r="DFC321" s="13"/>
      <c r="DFD321" s="13"/>
      <c r="DFE321" s="13"/>
      <c r="DFF321" s="13"/>
      <c r="DFG321" s="13"/>
      <c r="DFH321" s="13"/>
      <c r="DFI321" s="13"/>
      <c r="DFJ321" s="13"/>
      <c r="DFK321" s="13"/>
      <c r="DFL321" s="13"/>
      <c r="DFM321" s="13"/>
      <c r="DFN321" s="13"/>
      <c r="DFO321" s="13"/>
      <c r="DFP321" s="13"/>
      <c r="DFQ321" s="13"/>
      <c r="DFR321" s="13"/>
      <c r="DFS321" s="13"/>
      <c r="DFT321" s="13"/>
      <c r="DFU321" s="13"/>
      <c r="DFV321" s="13"/>
      <c r="DFW321" s="13"/>
      <c r="DFX321" s="13"/>
      <c r="DFY321" s="13"/>
      <c r="DFZ321" s="13"/>
      <c r="DGA321" s="13"/>
      <c r="DGB321" s="13"/>
      <c r="DGC321" s="13"/>
      <c r="DGD321" s="13"/>
      <c r="DGE321" s="13"/>
      <c r="DGF321" s="13"/>
      <c r="DGG321" s="13"/>
      <c r="DGH321" s="13"/>
      <c r="DGI321" s="13"/>
      <c r="DGJ321" s="13"/>
      <c r="DGK321" s="13"/>
      <c r="DGL321" s="13"/>
      <c r="DGM321" s="13"/>
      <c r="DGN321" s="13"/>
      <c r="DGO321" s="13"/>
      <c r="DGP321" s="13"/>
      <c r="DGQ321" s="13"/>
      <c r="DGR321" s="13"/>
      <c r="DGS321" s="13"/>
      <c r="DGT321" s="13"/>
      <c r="DGU321" s="13"/>
      <c r="DGV321" s="13"/>
      <c r="DGW321" s="13"/>
      <c r="DGX321" s="13"/>
      <c r="DGY321" s="13"/>
      <c r="DGZ321" s="13"/>
      <c r="DHA321" s="13"/>
      <c r="DHB321" s="13"/>
      <c r="DHC321" s="13"/>
      <c r="DHD321" s="13"/>
      <c r="DHE321" s="13"/>
      <c r="DHF321" s="13"/>
      <c r="DHG321" s="13"/>
      <c r="DHH321" s="13"/>
      <c r="DHI321" s="13"/>
      <c r="DHJ321" s="13"/>
      <c r="DHK321" s="13"/>
      <c r="DHL321" s="13"/>
      <c r="DHM321" s="13"/>
      <c r="DHN321" s="13"/>
      <c r="DHO321" s="13"/>
      <c r="DHP321" s="13"/>
      <c r="DHQ321" s="13"/>
      <c r="DHR321" s="13"/>
      <c r="DHS321" s="13"/>
      <c r="DHT321" s="13"/>
      <c r="DHU321" s="13"/>
      <c r="DHV321" s="13"/>
      <c r="DHW321" s="13"/>
      <c r="DHX321" s="13"/>
      <c r="DHY321" s="13"/>
      <c r="DHZ321" s="13"/>
      <c r="DIA321" s="13"/>
      <c r="DIB321" s="13"/>
      <c r="DIC321" s="13"/>
      <c r="DID321" s="13"/>
      <c r="DIE321" s="13"/>
      <c r="DIF321" s="13"/>
      <c r="DIG321" s="13"/>
      <c r="DIH321" s="13"/>
      <c r="DII321" s="13"/>
      <c r="DIJ321" s="13"/>
      <c r="DIK321" s="13"/>
      <c r="DIL321" s="13"/>
      <c r="DIM321" s="13"/>
      <c r="DIN321" s="13"/>
      <c r="DIO321" s="13"/>
      <c r="DIP321" s="13"/>
      <c r="DIQ321" s="13"/>
      <c r="DIR321" s="13"/>
      <c r="DIS321" s="13"/>
      <c r="DIT321" s="13"/>
      <c r="DIU321" s="13"/>
      <c r="DIV321" s="13"/>
      <c r="DIW321" s="13"/>
      <c r="DIX321" s="13"/>
      <c r="DIY321" s="13"/>
      <c r="DIZ321" s="13"/>
      <c r="DJA321" s="13"/>
      <c r="DJB321" s="13"/>
      <c r="DJC321" s="13"/>
      <c r="DJD321" s="13"/>
      <c r="DJE321" s="13"/>
      <c r="DJF321" s="13"/>
      <c r="DJG321" s="13"/>
      <c r="DJH321" s="13"/>
      <c r="DJI321" s="13"/>
      <c r="DJJ321" s="13"/>
      <c r="DJK321" s="13"/>
      <c r="DJL321" s="13"/>
      <c r="DJM321" s="13"/>
      <c r="DJN321" s="13"/>
      <c r="DJO321" s="13"/>
      <c r="DJP321" s="13"/>
      <c r="DJQ321" s="13"/>
      <c r="DJR321" s="13"/>
      <c r="DJS321" s="13"/>
      <c r="DJT321" s="13"/>
      <c r="DJU321" s="13"/>
      <c r="DJV321" s="13"/>
      <c r="DJW321" s="13"/>
      <c r="DJX321" s="13"/>
      <c r="DJY321" s="13"/>
      <c r="DJZ321" s="13"/>
      <c r="DKA321" s="13"/>
      <c r="DKB321" s="13"/>
      <c r="DKC321" s="13"/>
      <c r="DKD321" s="13"/>
      <c r="DKE321" s="13"/>
      <c r="DKF321" s="13"/>
      <c r="DKG321" s="13"/>
      <c r="DKH321" s="13"/>
      <c r="DKI321" s="13"/>
      <c r="DKJ321" s="13"/>
      <c r="DKK321" s="13"/>
      <c r="DKL321" s="13"/>
      <c r="DKM321" s="13"/>
      <c r="DKN321" s="13"/>
      <c r="DKO321" s="13"/>
      <c r="DKP321" s="13"/>
      <c r="DKQ321" s="13"/>
      <c r="DKR321" s="13"/>
      <c r="DKS321" s="13"/>
      <c r="DKT321" s="13"/>
      <c r="DKU321" s="13"/>
      <c r="DKV321" s="13"/>
      <c r="DKW321" s="13"/>
      <c r="DKX321" s="13"/>
      <c r="DKY321" s="13"/>
      <c r="DKZ321" s="13"/>
      <c r="DLA321" s="13"/>
      <c r="DLB321" s="13"/>
      <c r="DLC321" s="13"/>
      <c r="DLD321" s="13"/>
      <c r="DLE321" s="13"/>
      <c r="DLF321" s="13"/>
      <c r="DLG321" s="13"/>
      <c r="DLH321" s="13"/>
      <c r="DLI321" s="13"/>
      <c r="DLJ321" s="13"/>
      <c r="DLK321" s="13"/>
      <c r="DLL321" s="13"/>
      <c r="DLM321" s="13"/>
      <c r="DLN321" s="13"/>
      <c r="DLO321" s="13"/>
      <c r="DLP321" s="13"/>
      <c r="DLQ321" s="13"/>
      <c r="DLR321" s="13"/>
      <c r="DLS321" s="13"/>
      <c r="DLT321" s="13"/>
      <c r="DLU321" s="13"/>
      <c r="DLV321" s="13"/>
      <c r="DLW321" s="13"/>
      <c r="DLX321" s="13"/>
      <c r="DLY321" s="13"/>
      <c r="DLZ321" s="13"/>
      <c r="DMA321" s="13"/>
      <c r="DMB321" s="13"/>
      <c r="DMC321" s="13"/>
      <c r="DMD321" s="13"/>
      <c r="DME321" s="13"/>
      <c r="DMF321" s="13"/>
      <c r="DMG321" s="13"/>
      <c r="DMH321" s="13"/>
      <c r="DMI321" s="13"/>
      <c r="DMJ321" s="13"/>
      <c r="DMK321" s="13"/>
      <c r="DML321" s="13"/>
      <c r="DMM321" s="13"/>
      <c r="DMN321" s="13"/>
      <c r="DMO321" s="13"/>
      <c r="DMP321" s="13"/>
      <c r="DMQ321" s="13"/>
      <c r="DMR321" s="13"/>
      <c r="DMS321" s="13"/>
      <c r="DMT321" s="13"/>
      <c r="DMU321" s="13"/>
      <c r="DMV321" s="13"/>
      <c r="DMW321" s="13"/>
      <c r="DMX321" s="13"/>
      <c r="DMY321" s="13"/>
      <c r="DMZ321" s="13"/>
      <c r="DNA321" s="13"/>
      <c r="DNB321" s="13"/>
      <c r="DNC321" s="13"/>
      <c r="DND321" s="13"/>
      <c r="DNE321" s="13"/>
      <c r="DNF321" s="13"/>
      <c r="DNG321" s="13"/>
      <c r="DNH321" s="13"/>
      <c r="DNI321" s="13"/>
      <c r="DNJ321" s="13"/>
      <c r="DNK321" s="13"/>
      <c r="DNL321" s="13"/>
      <c r="DNM321" s="13"/>
      <c r="DNN321" s="13"/>
      <c r="DNO321" s="13"/>
      <c r="DNP321" s="13"/>
      <c r="DNQ321" s="13"/>
      <c r="DNR321" s="13"/>
      <c r="DNS321" s="13"/>
      <c r="DNT321" s="13"/>
      <c r="DNU321" s="13"/>
      <c r="DNV321" s="13"/>
      <c r="DNW321" s="13"/>
      <c r="DNX321" s="13"/>
      <c r="DNY321" s="13"/>
      <c r="DNZ321" s="13"/>
      <c r="DOA321" s="13"/>
      <c r="DOB321" s="13"/>
      <c r="DOC321" s="13"/>
      <c r="DOD321" s="13"/>
      <c r="DOE321" s="13"/>
      <c r="DOF321" s="13"/>
      <c r="DOG321" s="13"/>
      <c r="DOH321" s="13"/>
      <c r="DOI321" s="13"/>
      <c r="DOJ321" s="13"/>
      <c r="DOK321" s="13"/>
      <c r="DOL321" s="13"/>
      <c r="DOM321" s="13"/>
      <c r="DON321" s="13"/>
      <c r="DOO321" s="13"/>
      <c r="DOP321" s="13"/>
      <c r="DOQ321" s="13"/>
      <c r="DOR321" s="13"/>
      <c r="DOS321" s="13"/>
      <c r="DOT321" s="13"/>
      <c r="DOU321" s="13"/>
      <c r="DOV321" s="13"/>
      <c r="DOW321" s="13"/>
      <c r="DOX321" s="13"/>
      <c r="DOY321" s="13"/>
      <c r="DOZ321" s="13"/>
      <c r="DPA321" s="13"/>
      <c r="DPB321" s="13"/>
      <c r="DPC321" s="13"/>
      <c r="DPD321" s="13"/>
      <c r="DPE321" s="13"/>
      <c r="DPF321" s="13"/>
      <c r="DPG321" s="13"/>
      <c r="DPH321" s="13"/>
      <c r="DPI321" s="13"/>
      <c r="DPJ321" s="13"/>
      <c r="DPK321" s="13"/>
      <c r="DPL321" s="13"/>
      <c r="DPM321" s="13"/>
      <c r="DPN321" s="13"/>
      <c r="DPO321" s="13"/>
      <c r="DPP321" s="13"/>
      <c r="DPQ321" s="13"/>
      <c r="DPR321" s="13"/>
      <c r="DPS321" s="13"/>
      <c r="DPT321" s="13"/>
      <c r="DPU321" s="13"/>
      <c r="DPV321" s="13"/>
      <c r="DPW321" s="13"/>
      <c r="DPX321" s="13"/>
      <c r="DPY321" s="13"/>
      <c r="DPZ321" s="13"/>
      <c r="DQA321" s="13"/>
      <c r="DQB321" s="13"/>
      <c r="DQC321" s="13"/>
      <c r="DQD321" s="13"/>
      <c r="DQE321" s="13"/>
      <c r="DQF321" s="13"/>
      <c r="DQG321" s="13"/>
      <c r="DQH321" s="13"/>
      <c r="DQI321" s="13"/>
      <c r="DQJ321" s="13"/>
      <c r="DQK321" s="13"/>
      <c r="DQL321" s="13"/>
      <c r="DQM321" s="13"/>
      <c r="DQN321" s="13"/>
      <c r="DQO321" s="13"/>
      <c r="DQP321" s="13"/>
      <c r="DQQ321" s="13"/>
      <c r="DQR321" s="13"/>
      <c r="DQS321" s="13"/>
      <c r="DQT321" s="13"/>
      <c r="DQU321" s="13"/>
      <c r="DQV321" s="13"/>
      <c r="DQW321" s="13"/>
      <c r="DQX321" s="13"/>
      <c r="DQY321" s="13"/>
      <c r="DQZ321" s="13"/>
      <c r="DRA321" s="13"/>
      <c r="DRB321" s="13"/>
      <c r="DRC321" s="13"/>
      <c r="DRD321" s="13"/>
      <c r="DRE321" s="13"/>
      <c r="DRF321" s="13"/>
      <c r="DRG321" s="13"/>
      <c r="DRH321" s="13"/>
      <c r="DRI321" s="13"/>
      <c r="DRJ321" s="13"/>
      <c r="DRK321" s="13"/>
      <c r="DRL321" s="13"/>
      <c r="DRM321" s="13"/>
      <c r="DRN321" s="13"/>
      <c r="DRO321" s="13"/>
      <c r="DRP321" s="13"/>
      <c r="DRQ321" s="13"/>
      <c r="DRR321" s="13"/>
      <c r="DRS321" s="13"/>
      <c r="DRT321" s="13"/>
      <c r="DRU321" s="13"/>
      <c r="DRV321" s="13"/>
      <c r="DRW321" s="13"/>
      <c r="DRX321" s="13"/>
      <c r="DRY321" s="13"/>
      <c r="DRZ321" s="13"/>
      <c r="DSA321" s="13"/>
      <c r="DSB321" s="13"/>
      <c r="DSC321" s="13"/>
      <c r="DSD321" s="13"/>
      <c r="DSE321" s="13"/>
      <c r="DSF321" s="13"/>
      <c r="DSG321" s="13"/>
      <c r="DSH321" s="13"/>
      <c r="DSI321" s="13"/>
      <c r="DSJ321" s="13"/>
      <c r="DSK321" s="13"/>
      <c r="DSL321" s="13"/>
      <c r="DSM321" s="13"/>
      <c r="DSN321" s="13"/>
      <c r="DSO321" s="13"/>
      <c r="DSP321" s="13"/>
      <c r="DSQ321" s="13"/>
      <c r="DSR321" s="13"/>
      <c r="DSS321" s="13"/>
      <c r="DST321" s="13"/>
      <c r="DSU321" s="13"/>
      <c r="DSV321" s="13"/>
      <c r="DSW321" s="13"/>
      <c r="DSX321" s="13"/>
      <c r="DSY321" s="13"/>
      <c r="DSZ321" s="13"/>
      <c r="DTA321" s="13"/>
      <c r="DTB321" s="13"/>
      <c r="DTC321" s="13"/>
      <c r="DTD321" s="13"/>
      <c r="DTE321" s="13"/>
      <c r="DTF321" s="13"/>
      <c r="DTG321" s="13"/>
      <c r="DTH321" s="13"/>
      <c r="DTI321" s="13"/>
      <c r="DTJ321" s="13"/>
      <c r="DTK321" s="13"/>
      <c r="DTL321" s="13"/>
      <c r="DTM321" s="13"/>
      <c r="DTN321" s="13"/>
      <c r="DTO321" s="13"/>
      <c r="DTP321" s="13"/>
      <c r="DTQ321" s="13"/>
      <c r="DTR321" s="13"/>
      <c r="DTS321" s="13"/>
      <c r="DTT321" s="13"/>
      <c r="DTU321" s="13"/>
      <c r="DTV321" s="13"/>
      <c r="DTW321" s="13"/>
      <c r="DTX321" s="13"/>
      <c r="DTY321" s="13"/>
      <c r="DTZ321" s="13"/>
      <c r="DUA321" s="13"/>
      <c r="DUB321" s="13"/>
      <c r="DUC321" s="13"/>
      <c r="DUD321" s="13"/>
      <c r="DUE321" s="13"/>
      <c r="DUF321" s="13"/>
      <c r="DUG321" s="13"/>
      <c r="DUH321" s="13"/>
      <c r="DUI321" s="13"/>
      <c r="DUJ321" s="13"/>
      <c r="DUK321" s="13"/>
      <c r="DUL321" s="13"/>
      <c r="DUM321" s="13"/>
      <c r="DUN321" s="13"/>
      <c r="DUO321" s="13"/>
      <c r="DUP321" s="13"/>
      <c r="DUQ321" s="13"/>
      <c r="DUR321" s="13"/>
      <c r="DUS321" s="13"/>
      <c r="DUT321" s="13"/>
      <c r="DUU321" s="13"/>
      <c r="DUV321" s="13"/>
      <c r="DUW321" s="13"/>
      <c r="DUX321" s="13"/>
      <c r="DUY321" s="13"/>
      <c r="DUZ321" s="13"/>
      <c r="DVA321" s="13"/>
      <c r="DVB321" s="13"/>
      <c r="DVC321" s="13"/>
      <c r="DVD321" s="13"/>
      <c r="DVE321" s="13"/>
      <c r="DVF321" s="13"/>
      <c r="DVG321" s="13"/>
      <c r="DVH321" s="13"/>
      <c r="DVI321" s="13"/>
      <c r="DVJ321" s="13"/>
      <c r="DVK321" s="13"/>
      <c r="DVL321" s="13"/>
      <c r="DVM321" s="13"/>
      <c r="DVN321" s="13"/>
      <c r="DVO321" s="13"/>
      <c r="DVP321" s="13"/>
      <c r="DVQ321" s="13"/>
      <c r="DVR321" s="13"/>
      <c r="DVS321" s="13"/>
      <c r="DVT321" s="13"/>
      <c r="DVU321" s="13"/>
      <c r="DVV321" s="13"/>
      <c r="DVW321" s="13"/>
      <c r="DVX321" s="13"/>
      <c r="DVY321" s="13"/>
      <c r="DVZ321" s="13"/>
      <c r="DWA321" s="13"/>
      <c r="DWB321" s="13"/>
      <c r="DWC321" s="13"/>
      <c r="DWD321" s="13"/>
      <c r="DWE321" s="13"/>
      <c r="DWF321" s="13"/>
      <c r="DWG321" s="13"/>
      <c r="DWH321" s="13"/>
      <c r="DWI321" s="13"/>
      <c r="DWJ321" s="13"/>
      <c r="DWK321" s="13"/>
      <c r="DWL321" s="13"/>
      <c r="DWM321" s="13"/>
      <c r="DWN321" s="13"/>
      <c r="DWO321" s="13"/>
      <c r="DWP321" s="13"/>
      <c r="DWQ321" s="13"/>
      <c r="DWR321" s="13"/>
      <c r="DWS321" s="13"/>
      <c r="DWT321" s="13"/>
      <c r="DWU321" s="13"/>
      <c r="DWV321" s="13"/>
      <c r="DWW321" s="13"/>
      <c r="DWX321" s="13"/>
      <c r="DWY321" s="13"/>
      <c r="DWZ321" s="13"/>
      <c r="DXA321" s="13"/>
      <c r="DXB321" s="13"/>
      <c r="DXC321" s="13"/>
      <c r="DXD321" s="13"/>
      <c r="DXE321" s="13"/>
      <c r="DXF321" s="13"/>
      <c r="DXG321" s="13"/>
      <c r="DXH321" s="13"/>
      <c r="DXI321" s="13"/>
      <c r="DXJ321" s="13"/>
      <c r="DXK321" s="13"/>
      <c r="DXL321" s="13"/>
      <c r="DXM321" s="13"/>
      <c r="DXN321" s="13"/>
      <c r="DXO321" s="13"/>
      <c r="DXP321" s="13"/>
      <c r="DXQ321" s="13"/>
      <c r="DXR321" s="13"/>
      <c r="DXS321" s="13"/>
      <c r="DXT321" s="13"/>
      <c r="DXU321" s="13"/>
      <c r="DXV321" s="13"/>
      <c r="DXW321" s="13"/>
      <c r="DXX321" s="13"/>
      <c r="DXY321" s="13"/>
      <c r="DXZ321" s="13"/>
      <c r="DYA321" s="13"/>
      <c r="DYB321" s="13"/>
      <c r="DYC321" s="13"/>
      <c r="DYD321" s="13"/>
      <c r="DYE321" s="13"/>
      <c r="DYF321" s="13"/>
      <c r="DYG321" s="13"/>
      <c r="DYH321" s="13"/>
      <c r="DYI321" s="13"/>
      <c r="DYJ321" s="13"/>
      <c r="DYK321" s="13"/>
      <c r="DYL321" s="13"/>
      <c r="DYM321" s="13"/>
      <c r="DYN321" s="13"/>
      <c r="DYO321" s="13"/>
      <c r="DYP321" s="13"/>
      <c r="DYQ321" s="13"/>
      <c r="DYR321" s="13"/>
      <c r="DYS321" s="13"/>
      <c r="DYT321" s="13"/>
      <c r="DYU321" s="13"/>
      <c r="DYV321" s="13"/>
      <c r="DYW321" s="13"/>
      <c r="DYX321" s="13"/>
      <c r="DYY321" s="13"/>
      <c r="DYZ321" s="13"/>
      <c r="DZA321" s="13"/>
      <c r="DZB321" s="13"/>
      <c r="DZC321" s="13"/>
      <c r="DZD321" s="13"/>
      <c r="DZE321" s="13"/>
      <c r="DZF321" s="13"/>
      <c r="DZG321" s="13"/>
      <c r="DZH321" s="13"/>
      <c r="DZI321" s="13"/>
      <c r="DZJ321" s="13"/>
      <c r="DZK321" s="13"/>
      <c r="DZL321" s="13"/>
      <c r="DZM321" s="13"/>
      <c r="DZN321" s="13"/>
      <c r="DZO321" s="13"/>
      <c r="DZP321" s="13"/>
      <c r="DZQ321" s="13"/>
      <c r="DZR321" s="13"/>
      <c r="DZS321" s="13"/>
      <c r="DZT321" s="13"/>
      <c r="DZU321" s="13"/>
      <c r="DZV321" s="13"/>
      <c r="DZW321" s="13"/>
      <c r="DZX321" s="13"/>
      <c r="DZY321" s="13"/>
      <c r="DZZ321" s="13"/>
      <c r="EAA321" s="13"/>
      <c r="EAB321" s="13"/>
      <c r="EAC321" s="13"/>
      <c r="EAD321" s="13"/>
      <c r="EAE321" s="13"/>
      <c r="EAF321" s="13"/>
      <c r="EAG321" s="13"/>
      <c r="EAH321" s="13"/>
      <c r="EAI321" s="13"/>
      <c r="EAJ321" s="13"/>
      <c r="EAK321" s="13"/>
      <c r="EAL321" s="13"/>
      <c r="EAM321" s="13"/>
      <c r="EAN321" s="13"/>
      <c r="EAO321" s="13"/>
      <c r="EAP321" s="13"/>
      <c r="EAQ321" s="13"/>
      <c r="EAR321" s="13"/>
      <c r="EAS321" s="13"/>
      <c r="EAT321" s="13"/>
      <c r="EAU321" s="13"/>
      <c r="EAV321" s="13"/>
      <c r="EAW321" s="13"/>
      <c r="EAX321" s="13"/>
      <c r="EAY321" s="13"/>
      <c r="EAZ321" s="13"/>
      <c r="EBA321" s="13"/>
      <c r="EBB321" s="13"/>
      <c r="EBC321" s="13"/>
      <c r="EBD321" s="13"/>
      <c r="EBE321" s="13"/>
      <c r="EBF321" s="13"/>
      <c r="EBG321" s="13"/>
      <c r="EBH321" s="13"/>
      <c r="EBI321" s="13"/>
      <c r="EBJ321" s="13"/>
      <c r="EBK321" s="13"/>
      <c r="EBL321" s="13"/>
      <c r="EBM321" s="13"/>
      <c r="EBN321" s="13"/>
      <c r="EBO321" s="13"/>
      <c r="EBP321" s="13"/>
      <c r="EBQ321" s="13"/>
      <c r="EBR321" s="13"/>
      <c r="EBS321" s="13"/>
      <c r="EBT321" s="13"/>
      <c r="EBU321" s="13"/>
      <c r="EBV321" s="13"/>
      <c r="EBW321" s="13"/>
      <c r="EBX321" s="13"/>
      <c r="EBY321" s="13"/>
      <c r="EBZ321" s="13"/>
      <c r="ECA321" s="13"/>
      <c r="ECB321" s="13"/>
      <c r="ECC321" s="13"/>
      <c r="ECD321" s="13"/>
      <c r="ECE321" s="13"/>
      <c r="ECF321" s="13"/>
      <c r="ECG321" s="13"/>
      <c r="ECH321" s="13"/>
      <c r="ECI321" s="13"/>
      <c r="ECJ321" s="13"/>
      <c r="ECK321" s="13"/>
      <c r="ECL321" s="13"/>
      <c r="ECM321" s="13"/>
      <c r="ECN321" s="13"/>
      <c r="ECO321" s="13"/>
      <c r="ECP321" s="13"/>
      <c r="ECQ321" s="13"/>
      <c r="ECR321" s="13"/>
      <c r="ECS321" s="13"/>
      <c r="ECT321" s="13"/>
      <c r="ECU321" s="13"/>
      <c r="ECV321" s="13"/>
      <c r="ECW321" s="13"/>
      <c r="ECX321" s="13"/>
      <c r="ECY321" s="13"/>
      <c r="ECZ321" s="13"/>
      <c r="EDA321" s="13"/>
      <c r="EDB321" s="13"/>
      <c r="EDC321" s="13"/>
      <c r="EDD321" s="13"/>
      <c r="EDE321" s="13"/>
      <c r="EDF321" s="13"/>
      <c r="EDG321" s="13"/>
      <c r="EDH321" s="13"/>
      <c r="EDI321" s="13"/>
      <c r="EDJ321" s="13"/>
      <c r="EDK321" s="13"/>
      <c r="EDL321" s="13"/>
      <c r="EDM321" s="13"/>
      <c r="EDN321" s="13"/>
      <c r="EDO321" s="13"/>
      <c r="EDP321" s="13"/>
      <c r="EDQ321" s="13"/>
      <c r="EDR321" s="13"/>
      <c r="EDS321" s="13"/>
      <c r="EDT321" s="13"/>
      <c r="EDU321" s="13"/>
      <c r="EDV321" s="13"/>
      <c r="EDW321" s="13"/>
      <c r="EDX321" s="13"/>
      <c r="EDY321" s="13"/>
      <c r="EDZ321" s="13"/>
      <c r="EEA321" s="13"/>
      <c r="EEB321" s="13"/>
      <c r="EEC321" s="13"/>
      <c r="EED321" s="13"/>
      <c r="EEE321" s="13"/>
      <c r="EEF321" s="13"/>
      <c r="EEG321" s="13"/>
      <c r="EEH321" s="13"/>
      <c r="EEI321" s="13"/>
      <c r="EEJ321" s="13"/>
      <c r="EEK321" s="13"/>
      <c r="EEL321" s="13"/>
      <c r="EEM321" s="13"/>
      <c r="EEN321" s="13"/>
      <c r="EEO321" s="13"/>
      <c r="EEP321" s="13"/>
      <c r="EEQ321" s="13"/>
      <c r="EER321" s="13"/>
      <c r="EES321" s="13"/>
      <c r="EET321" s="13"/>
      <c r="EEU321" s="13"/>
      <c r="EEV321" s="13"/>
      <c r="EEW321" s="13"/>
      <c r="EEX321" s="13"/>
      <c r="EEY321" s="13"/>
      <c r="EEZ321" s="13"/>
      <c r="EFA321" s="13"/>
      <c r="EFB321" s="13"/>
      <c r="EFC321" s="13"/>
      <c r="EFD321" s="13"/>
      <c r="EFE321" s="13"/>
      <c r="EFF321" s="13"/>
      <c r="EFG321" s="13"/>
      <c r="EFH321" s="13"/>
      <c r="EFI321" s="13"/>
      <c r="EFJ321" s="13"/>
      <c r="EFK321" s="13"/>
      <c r="EFL321" s="13"/>
      <c r="EFM321" s="13"/>
      <c r="EFN321" s="13"/>
      <c r="EFO321" s="13"/>
      <c r="EFP321" s="13"/>
      <c r="EFQ321" s="13"/>
      <c r="EFR321" s="13"/>
      <c r="EFS321" s="13"/>
      <c r="EFT321" s="13"/>
      <c r="EFU321" s="13"/>
      <c r="EFV321" s="13"/>
      <c r="EFW321" s="13"/>
      <c r="EFX321" s="13"/>
      <c r="EFY321" s="13"/>
      <c r="EFZ321" s="13"/>
      <c r="EGA321" s="13"/>
      <c r="EGB321" s="13"/>
      <c r="EGC321" s="13"/>
      <c r="EGD321" s="13"/>
      <c r="EGE321" s="13"/>
      <c r="EGF321" s="13"/>
      <c r="EGG321" s="13"/>
      <c r="EGH321" s="13"/>
      <c r="EGI321" s="13"/>
      <c r="EGJ321" s="13"/>
      <c r="EGK321" s="13"/>
      <c r="EGL321" s="13"/>
      <c r="EGM321" s="13"/>
      <c r="EGN321" s="13"/>
      <c r="EGO321" s="13"/>
      <c r="EGP321" s="13"/>
      <c r="EGQ321" s="13"/>
      <c r="EGR321" s="13"/>
      <c r="EGS321" s="13"/>
      <c r="EGT321" s="13"/>
      <c r="EGU321" s="13"/>
      <c r="EGV321" s="13"/>
      <c r="EGW321" s="13"/>
      <c r="EGX321" s="13"/>
      <c r="EGY321" s="13"/>
      <c r="EGZ321" s="13"/>
      <c r="EHA321" s="13"/>
      <c r="EHB321" s="13"/>
      <c r="EHC321" s="13"/>
      <c r="EHD321" s="13"/>
      <c r="EHE321" s="13"/>
      <c r="EHF321" s="13"/>
      <c r="EHG321" s="13"/>
      <c r="EHH321" s="13"/>
      <c r="EHI321" s="13"/>
      <c r="EHJ321" s="13"/>
      <c r="EHK321" s="13"/>
      <c r="EHL321" s="13"/>
      <c r="EHM321" s="13"/>
      <c r="EHN321" s="13"/>
      <c r="EHO321" s="13"/>
      <c r="EHP321" s="13"/>
      <c r="EHQ321" s="13"/>
      <c r="EHR321" s="13"/>
      <c r="EHS321" s="13"/>
      <c r="EHT321" s="13"/>
      <c r="EHU321" s="13"/>
      <c r="EHV321" s="13"/>
      <c r="EHW321" s="13"/>
      <c r="EHX321" s="13"/>
      <c r="EHY321" s="13"/>
      <c r="EHZ321" s="13"/>
      <c r="EIA321" s="13"/>
      <c r="EIB321" s="13"/>
      <c r="EIC321" s="13"/>
      <c r="EID321" s="13"/>
      <c r="EIE321" s="13"/>
      <c r="EIF321" s="13"/>
      <c r="EIG321" s="13"/>
      <c r="EIH321" s="13"/>
      <c r="EII321" s="13"/>
      <c r="EIJ321" s="13"/>
      <c r="EIK321" s="13"/>
      <c r="EIL321" s="13"/>
    </row>
    <row r="322" spans="1:3626" customFormat="1" x14ac:dyDescent="0.25">
      <c r="A322" s="3"/>
      <c r="B322" s="68"/>
      <c r="C322" s="68"/>
      <c r="D322" s="68"/>
      <c r="E322" s="68"/>
      <c r="F322" s="68"/>
      <c r="G322" s="68"/>
      <c r="H322" s="70"/>
      <c r="I322" s="70"/>
      <c r="J322" s="70"/>
      <c r="K322" s="199"/>
      <c r="L322" s="70"/>
      <c r="M322" s="70"/>
      <c r="N322" s="247"/>
    </row>
    <row r="323" spans="1:3626" customFormat="1" ht="18.75" thickBot="1" x14ac:dyDescent="0.3">
      <c r="A323" s="28"/>
      <c r="B323" s="175"/>
      <c r="C323" s="175"/>
      <c r="D323" s="175"/>
      <c r="E323" s="175"/>
      <c r="F323" s="175"/>
      <c r="G323" s="175"/>
      <c r="H323" s="143"/>
      <c r="I323" s="143"/>
      <c r="J323" s="143"/>
      <c r="K323" s="194"/>
      <c r="L323" s="143"/>
      <c r="M323" s="143"/>
      <c r="N323" s="265"/>
    </row>
    <row r="324" spans="1:3626" customFormat="1" ht="18.75" thickTop="1" x14ac:dyDescent="0.25">
      <c r="A324" s="3"/>
      <c r="B324" s="68"/>
      <c r="C324" s="68"/>
      <c r="D324" s="68"/>
      <c r="E324" s="68"/>
      <c r="F324" s="68"/>
      <c r="G324" s="68"/>
      <c r="H324" s="70"/>
      <c r="I324" s="70"/>
      <c r="J324" s="70"/>
      <c r="K324" s="185"/>
      <c r="L324" s="70"/>
      <c r="M324" s="70"/>
      <c r="N324" s="247"/>
    </row>
    <row r="325" spans="1:3626" customFormat="1" ht="18.75" thickBot="1" x14ac:dyDescent="0.3">
      <c r="A325" s="29" t="s">
        <v>184</v>
      </c>
      <c r="B325" s="285">
        <f>B321+B315+B308+B301+B295+B288+B280+B274+B266+B243+B238+B230+B222+B215+B203+B187+B174+B168+B161+B152+B146+B139+B98+B88+B252</f>
        <v>177441.5</v>
      </c>
      <c r="C325" s="341"/>
      <c r="D325" s="341">
        <f>D321+D315+D308+D301+D295+D288+D280+D274+D266+D243+D238+D230+D222+D215+D203+D187+D174+D168+D161+D152+D146+D139+D98+D88+D252</f>
        <v>181805</v>
      </c>
      <c r="E325" s="341"/>
      <c r="F325" s="341"/>
      <c r="G325" s="340"/>
      <c r="H325" s="176">
        <f>H321+H315+H308+H301+H295+H288+H280+H274+H266+H243+H238+H230+H222+H215+H203+H187+H174+H168+H161+H152+H146+H139+H98+H88+H252</f>
        <v>188780.21000000002</v>
      </c>
      <c r="I325" s="176">
        <f>I321+I315+I308+I301+I295+I288+I280+I274+I266+I243+I238+I230+I222+I215+I203+I187+I174+I168+I161+I152+I146+I139+I98+I88+I252</f>
        <v>178974.28</v>
      </c>
      <c r="J325" s="176">
        <f>H325-I325</f>
        <v>9805.9300000000221</v>
      </c>
      <c r="K325" s="208"/>
      <c r="L325" s="176">
        <f>L321+L315+L308+L301+L295+L288+L280+L274+L266+L243+L238+L230+L222+L215+L203+L187+L174+L168+L161+L152+L146+L139+L98+L88</f>
        <v>178746</v>
      </c>
      <c r="M325" s="176">
        <f>M321+M315+M308+M301+M295+M288+M280+M274+M266+M243+M238+M230+M222+M215+M203+M187+M174+M168+M161+M152+M146+M139+M98+M88</f>
        <v>177919</v>
      </c>
      <c r="N325" s="272"/>
    </row>
    <row r="326" spans="1:3626" customFormat="1" x14ac:dyDescent="0.25">
      <c r="A326" s="3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</row>
    <row r="327" spans="1:3626" x14ac:dyDescent="0.25">
      <c r="A327" s="67" t="s">
        <v>304</v>
      </c>
      <c r="B327" s="177"/>
      <c r="C327" s="177"/>
      <c r="D327" s="161" t="s">
        <v>316</v>
      </c>
      <c r="E327" s="161"/>
      <c r="F327" s="161"/>
      <c r="G327" s="161">
        <f>G318+G311+G304+G298+G291+G283+G277+G269+G256+G246+G241+G233+G225+G218+G206+G193+G177+G171+G164+G147+G143+G101+G92+G10+G156</f>
        <v>175953.81999999998</v>
      </c>
      <c r="I327" s="161" t="s">
        <v>316</v>
      </c>
      <c r="J327" s="161">
        <f>J318+J311+J304+J298+J291+J283+J277+J269+J256+J246+J241+J233+J225+J218+J206+J193+J177+J171+J164+J147+J143+J101+J92+J10+J156</f>
        <v>166147.88999999998</v>
      </c>
      <c r="M327" s="161" t="s">
        <v>316</v>
      </c>
      <c r="N327" s="161">
        <f>N318+N311+N304+N298+N291+N283+N277+N269+N256+N246+N241+N233+N225+N218+N206+N193+N177+N171+N164+N147+N143+N101+N92+N10+N156</f>
        <v>166147.88999999998</v>
      </c>
    </row>
    <row r="328" spans="1:3626" x14ac:dyDescent="0.25">
      <c r="D328" s="161" t="s">
        <v>317</v>
      </c>
      <c r="E328" s="161"/>
      <c r="F328" s="161"/>
      <c r="G328" s="161">
        <f>G321+G316+G309+G301+G295+G288+G280+G274+G267+G244+G239+G231+G223+G216+G204+G188+G175+G169+G162+G153+G147+G140+G99+G89+G253</f>
        <v>177590.32</v>
      </c>
      <c r="I328" s="161" t="s">
        <v>317</v>
      </c>
      <c r="J328" s="161">
        <f>J321+J316+J309+J301+J295+J288+J280+J274+J267+J244+J239+J231+J223+J216+J204+J188+J175+J169+J162+J153+J147+J140+J99+J89+J253</f>
        <v>175953.82</v>
      </c>
      <c r="M328" s="161" t="s">
        <v>317</v>
      </c>
      <c r="N328" s="161">
        <f>N321+N315+N308+N301+N295+N288+N280+N274+N267+N244+N239+N231+N223+N216+N204+N188+N175+N169+N162+N153+N147+N140+N99+N89</f>
        <v>166974.88999999998</v>
      </c>
    </row>
  </sheetData>
  <mergeCells count="4">
    <mergeCell ref="A4:A5"/>
    <mergeCell ref="H4:I4"/>
    <mergeCell ref="B4:G4"/>
    <mergeCell ref="L4:N4"/>
  </mergeCells>
  <pageMargins left="0.7" right="0.7" top="0.75" bottom="0.75" header="0.3" footer="0.3"/>
  <pageSetup scale="3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C41A-5B68-43F9-BBB1-EFC9D5768AD4}">
  <sheetPr>
    <pageSetUpPr fitToPage="1"/>
  </sheetPr>
  <dimension ref="A1:BU23"/>
  <sheetViews>
    <sheetView workbookViewId="0">
      <selection activeCell="BU24" sqref="BU24"/>
    </sheetView>
  </sheetViews>
  <sheetFormatPr defaultRowHeight="18.75" x14ac:dyDescent="0.3"/>
  <cols>
    <col min="1" max="1" width="2.85546875" style="55" customWidth="1"/>
    <col min="2" max="2" width="42" style="27" customWidth="1"/>
    <col min="3" max="3" width="31.85546875" style="31" hidden="1" customWidth="1"/>
    <col min="4" max="4" width="16.28515625" style="31" hidden="1" customWidth="1"/>
    <col min="5" max="6" width="15.5703125" style="31" hidden="1" customWidth="1"/>
    <col min="7" max="7" width="25.140625" style="31" hidden="1" customWidth="1"/>
    <col min="8" max="8" width="18.28515625" style="31" hidden="1" customWidth="1"/>
    <col min="9" max="9" width="28.5703125" style="31" hidden="1" customWidth="1"/>
    <col min="10" max="10" width="18.28515625" style="31" hidden="1" customWidth="1"/>
    <col min="11" max="12" width="21.28515625" style="31" hidden="1" customWidth="1"/>
    <col min="13" max="14" width="23" style="31" hidden="1" customWidth="1"/>
    <col min="15" max="16" width="24" style="31" hidden="1" customWidth="1"/>
    <col min="17" max="18" width="17" style="31" hidden="1" customWidth="1"/>
    <col min="19" max="19" width="21.85546875" style="31" hidden="1" customWidth="1"/>
    <col min="20" max="20" width="24" style="31" hidden="1" customWidth="1"/>
    <col min="21" max="21" width="16.28515625" style="31" hidden="1" customWidth="1"/>
    <col min="22" max="22" width="22.140625" style="31" hidden="1" customWidth="1"/>
    <col min="23" max="23" width="22" style="31" hidden="1" customWidth="1"/>
    <col min="24" max="24" width="21.85546875" style="31" hidden="1" customWidth="1"/>
    <col min="25" max="25" width="18.28515625" style="31" hidden="1" customWidth="1"/>
    <col min="26" max="26" width="16.28515625" style="31" hidden="1" customWidth="1"/>
    <col min="27" max="27" width="19" style="31" hidden="1" customWidth="1"/>
    <col min="28" max="28" width="19.28515625" style="31" hidden="1" customWidth="1"/>
    <col min="29" max="29" width="14.85546875" style="31" hidden="1" customWidth="1"/>
    <col min="30" max="30" width="15" style="31" hidden="1" customWidth="1"/>
    <col min="31" max="31" width="28.28515625" style="31" hidden="1" customWidth="1"/>
    <col min="32" max="32" width="18" style="31" hidden="1" customWidth="1"/>
    <col min="33" max="33" width="26" style="31" hidden="1" customWidth="1"/>
    <col min="34" max="34" width="18" style="31" hidden="1" customWidth="1"/>
    <col min="35" max="35" width="21" style="31" hidden="1" customWidth="1"/>
    <col min="36" max="36" width="21.140625" style="31" hidden="1" customWidth="1"/>
    <col min="37" max="37" width="13.42578125" style="31" hidden="1" customWidth="1"/>
    <col min="38" max="38" width="13.5703125" style="31" hidden="1" customWidth="1"/>
    <col min="39" max="39" width="11.5703125" style="31" hidden="1" customWidth="1"/>
    <col min="40" max="40" width="12.7109375" style="31" hidden="1" customWidth="1"/>
    <col min="41" max="41" width="14.7109375" style="31" hidden="1" customWidth="1"/>
    <col min="42" max="42" width="14" style="31" hidden="1" customWidth="1"/>
    <col min="43" max="43" width="21.42578125" style="31" hidden="1" customWidth="1"/>
    <col min="44" max="44" width="15.7109375" style="31" hidden="1" customWidth="1"/>
    <col min="45" max="45" width="17" style="31" hidden="1" customWidth="1"/>
    <col min="46" max="46" width="18" style="31" hidden="1" customWidth="1"/>
    <col min="47" max="47" width="11.28515625" style="31" hidden="1" customWidth="1"/>
    <col min="48" max="48" width="13.7109375" style="31" hidden="1" customWidth="1"/>
    <col min="49" max="49" width="31.7109375" style="31" hidden="1" customWidth="1"/>
    <col min="50" max="50" width="14.7109375" style="31" hidden="1" customWidth="1"/>
    <col min="51" max="51" width="28.28515625" style="31" hidden="1" customWidth="1"/>
    <col min="52" max="52" width="18.42578125" style="31" hidden="1" customWidth="1"/>
    <col min="53" max="53" width="19" style="31" hidden="1" customWidth="1"/>
    <col min="54" max="54" width="18.42578125" style="31" hidden="1" customWidth="1"/>
    <col min="55" max="55" width="23.42578125" style="31" hidden="1" customWidth="1"/>
    <col min="56" max="56" width="21.42578125" style="31" hidden="1" customWidth="1"/>
    <col min="57" max="57" width="35.85546875" style="31" hidden="1" customWidth="1"/>
    <col min="58" max="58" width="17" style="31" hidden="1" customWidth="1"/>
    <col min="59" max="59" width="9" style="31" hidden="1" customWidth="1"/>
    <col min="60" max="60" width="11.28515625" style="31" hidden="1" customWidth="1"/>
    <col min="61" max="61" width="29.85546875" style="31" hidden="1" customWidth="1"/>
    <col min="62" max="62" width="2.28515625" style="31" hidden="1" customWidth="1"/>
    <col min="63" max="63" width="26.7109375" style="31" hidden="1" customWidth="1"/>
    <col min="64" max="64" width="2" style="31" hidden="1" customWidth="1"/>
    <col min="65" max="65" width="14.28515625" style="31" hidden="1" customWidth="1"/>
    <col min="66" max="66" width="2.5703125" style="31" hidden="1" customWidth="1"/>
    <col min="67" max="67" width="25.42578125" style="31" bestFit="1" customWidth="1"/>
    <col min="68" max="68" width="2.5703125" style="31" customWidth="1"/>
    <col min="69" max="69" width="12.140625" style="31" bestFit="1" customWidth="1"/>
    <col min="70" max="70" width="21.85546875" style="31" hidden="1" customWidth="1"/>
    <col min="71" max="71" width="13.140625" bestFit="1" customWidth="1"/>
    <col min="72" max="72" width="0" hidden="1" customWidth="1"/>
    <col min="73" max="73" width="31.28515625" bestFit="1" customWidth="1"/>
  </cols>
  <sheetData>
    <row r="1" spans="1:73" s="54" customFormat="1" x14ac:dyDescent="0.3">
      <c r="A1" s="52"/>
      <c r="B1" s="56" t="s">
        <v>330</v>
      </c>
      <c r="C1" s="53"/>
      <c r="D1" s="53"/>
      <c r="E1" s="53"/>
      <c r="F1" s="53"/>
      <c r="G1" s="52" t="s">
        <v>185</v>
      </c>
      <c r="H1" s="53"/>
      <c r="I1" s="52" t="s">
        <v>186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2" t="s">
        <v>187</v>
      </c>
      <c r="AH1" s="53"/>
      <c r="AI1" s="52" t="s">
        <v>188</v>
      </c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73" ht="15.75" x14ac:dyDescent="0.25">
      <c r="A2" s="357"/>
      <c r="B2" s="357"/>
      <c r="C2" s="358"/>
      <c r="D2" s="358"/>
      <c r="E2" s="358"/>
      <c r="F2" s="358"/>
      <c r="G2" s="357" t="s">
        <v>185</v>
      </c>
      <c r="H2" s="358"/>
      <c r="I2" s="357" t="s">
        <v>186</v>
      </c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7" t="s">
        <v>187</v>
      </c>
      <c r="AH2" s="358"/>
      <c r="AI2" s="357" t="s">
        <v>188</v>
      </c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</row>
    <row r="3" spans="1:73" ht="16.5" thickBot="1" x14ac:dyDescent="0.3">
      <c r="A3" s="357"/>
      <c r="B3" s="357"/>
      <c r="C3" s="359" t="s">
        <v>189</v>
      </c>
      <c r="D3" s="358"/>
      <c r="E3" s="359" t="s">
        <v>190</v>
      </c>
      <c r="F3" s="358"/>
      <c r="G3" s="359" t="s">
        <v>191</v>
      </c>
      <c r="H3" s="358"/>
      <c r="I3" s="359" t="s">
        <v>191</v>
      </c>
      <c r="J3" s="358"/>
      <c r="K3" s="359" t="s">
        <v>192</v>
      </c>
      <c r="L3" s="358"/>
      <c r="M3" s="359" t="s">
        <v>193</v>
      </c>
      <c r="N3" s="358"/>
      <c r="O3" s="359" t="s">
        <v>194</v>
      </c>
      <c r="P3" s="358"/>
      <c r="Q3" s="359" t="s">
        <v>195</v>
      </c>
      <c r="R3" s="358"/>
      <c r="S3" s="359" t="s">
        <v>259</v>
      </c>
      <c r="T3" s="358"/>
      <c r="U3" s="359" t="s">
        <v>198</v>
      </c>
      <c r="V3" s="358"/>
      <c r="W3" s="359" t="s">
        <v>196</v>
      </c>
      <c r="X3" s="358"/>
      <c r="Y3" s="359" t="s">
        <v>197</v>
      </c>
      <c r="Z3" s="358"/>
      <c r="AA3" s="359" t="s">
        <v>260</v>
      </c>
      <c r="AB3" s="358"/>
      <c r="AC3" s="359" t="s">
        <v>199</v>
      </c>
      <c r="AD3" s="358"/>
      <c r="AE3" s="359" t="s">
        <v>200</v>
      </c>
      <c r="AF3" s="358"/>
      <c r="AG3" s="359" t="s">
        <v>201</v>
      </c>
      <c r="AH3" s="358"/>
      <c r="AI3" s="359" t="s">
        <v>201</v>
      </c>
      <c r="AJ3" s="358"/>
      <c r="AK3" s="359" t="s">
        <v>202</v>
      </c>
      <c r="AL3" s="358"/>
      <c r="AM3" s="359" t="s">
        <v>203</v>
      </c>
      <c r="AN3" s="358"/>
      <c r="AO3" s="359" t="s">
        <v>204</v>
      </c>
      <c r="AP3" s="358"/>
      <c r="AQ3" s="359" t="s">
        <v>347</v>
      </c>
      <c r="AR3" s="358"/>
      <c r="AS3" s="359" t="s">
        <v>348</v>
      </c>
      <c r="AT3" s="358"/>
      <c r="AU3" s="359" t="s">
        <v>213</v>
      </c>
      <c r="AV3" s="358"/>
      <c r="AW3" s="359" t="s">
        <v>349</v>
      </c>
      <c r="AX3" s="358"/>
      <c r="AY3" s="359" t="s">
        <v>152</v>
      </c>
      <c r="AZ3" s="358"/>
      <c r="BA3" s="359" t="s">
        <v>350</v>
      </c>
      <c r="BB3" s="358"/>
      <c r="BC3" s="359" t="s">
        <v>131</v>
      </c>
      <c r="BD3" s="358"/>
      <c r="BE3" s="359" t="s">
        <v>205</v>
      </c>
      <c r="BF3" s="358"/>
      <c r="BG3" s="359" t="s">
        <v>206</v>
      </c>
      <c r="BH3" s="358"/>
      <c r="BI3" s="359" t="s">
        <v>207</v>
      </c>
      <c r="BJ3" s="358"/>
      <c r="BK3" s="359" t="s">
        <v>208</v>
      </c>
      <c r="BL3" s="358"/>
      <c r="BM3" s="359" t="s">
        <v>209</v>
      </c>
      <c r="BN3" s="357"/>
      <c r="BO3" s="359" t="s">
        <v>351</v>
      </c>
      <c r="BP3" s="358"/>
      <c r="BQ3" s="359" t="s">
        <v>210</v>
      </c>
      <c r="BR3" s="358"/>
      <c r="BS3" s="359" t="s">
        <v>211</v>
      </c>
      <c r="BT3" s="358"/>
      <c r="BU3" s="359" t="s">
        <v>212</v>
      </c>
    </row>
    <row r="4" spans="1:73" ht="16.5" thickTop="1" x14ac:dyDescent="0.25">
      <c r="A4" s="360"/>
      <c r="B4" s="360" t="s">
        <v>99</v>
      </c>
      <c r="C4" s="361">
        <v>0</v>
      </c>
      <c r="D4" s="362"/>
      <c r="E4" s="361">
        <v>0</v>
      </c>
      <c r="F4" s="362"/>
      <c r="G4" s="361">
        <v>0</v>
      </c>
      <c r="H4" s="362"/>
      <c r="I4" s="361">
        <v>0</v>
      </c>
      <c r="J4" s="362"/>
      <c r="K4" s="361">
        <f t="shared" ref="K4:K22" si="0">ROUND(SUM(G4:I4),5)</f>
        <v>0</v>
      </c>
      <c r="L4" s="362"/>
      <c r="M4" s="361">
        <v>0</v>
      </c>
      <c r="N4" s="362"/>
      <c r="O4" s="361">
        <v>0</v>
      </c>
      <c r="P4" s="362"/>
      <c r="Q4" s="361">
        <f t="shared" ref="Q4:Q22" si="1">ROUND(SUM(C4:E4)+SUM(K4:O4),5)</f>
        <v>0</v>
      </c>
      <c r="R4" s="362"/>
      <c r="S4" s="361">
        <v>0</v>
      </c>
      <c r="T4" s="362"/>
      <c r="U4" s="361">
        <v>0</v>
      </c>
      <c r="V4" s="362"/>
      <c r="W4" s="361">
        <v>0</v>
      </c>
      <c r="X4" s="362"/>
      <c r="Y4" s="361">
        <v>0</v>
      </c>
      <c r="Z4" s="362"/>
      <c r="AA4" s="361">
        <v>0</v>
      </c>
      <c r="AB4" s="362"/>
      <c r="AC4" s="361">
        <f t="shared" ref="AC4:AC22" si="2">ROUND(SUM(S4:AA4),5)</f>
        <v>0</v>
      </c>
      <c r="AD4" s="362"/>
      <c r="AE4" s="361">
        <f t="shared" ref="AE4:AE22" si="3">ROUND(Q4+AC4,5)</f>
        <v>0</v>
      </c>
      <c r="AF4" s="362"/>
      <c r="AG4" s="361">
        <v>0</v>
      </c>
      <c r="AH4" s="362"/>
      <c r="AI4" s="361">
        <v>0</v>
      </c>
      <c r="AJ4" s="362"/>
      <c r="AK4" s="361">
        <f t="shared" ref="AK4:AK22" si="4">ROUND(SUM(AG4:AI4),5)</f>
        <v>0</v>
      </c>
      <c r="AL4" s="362"/>
      <c r="AM4" s="361">
        <f t="shared" ref="AM4:AM22" si="5">AK4</f>
        <v>0</v>
      </c>
      <c r="AN4" s="362"/>
      <c r="AO4" s="361">
        <f t="shared" ref="AO4:AO22" si="6">ROUND(AE4+AM4,5)</f>
        <v>0</v>
      </c>
      <c r="AP4" s="362"/>
      <c r="AQ4" s="361">
        <v>0</v>
      </c>
      <c r="AR4" s="362"/>
      <c r="AS4" s="361">
        <v>0</v>
      </c>
      <c r="AT4" s="362"/>
      <c r="AU4" s="361">
        <v>0</v>
      </c>
      <c r="AV4" s="362"/>
      <c r="AW4" s="361">
        <v>0</v>
      </c>
      <c r="AX4" s="362"/>
      <c r="AY4" s="361">
        <v>0</v>
      </c>
      <c r="AZ4" s="362"/>
      <c r="BA4" s="361">
        <v>0</v>
      </c>
      <c r="BB4" s="362"/>
      <c r="BC4" s="361">
        <v>0</v>
      </c>
      <c r="BD4" s="362"/>
      <c r="BE4" s="361">
        <f t="shared" ref="BE4:BE22" si="7">ROUND(SUM(AQ4:BC4),5)</f>
        <v>0</v>
      </c>
      <c r="BF4" s="362"/>
      <c r="BG4" s="361">
        <f t="shared" ref="BG4:BG22" si="8">BE4</f>
        <v>0</v>
      </c>
      <c r="BH4" s="362"/>
      <c r="BI4" s="361">
        <f t="shared" ref="BI4:BI22" si="9">BG4</f>
        <v>0</v>
      </c>
      <c r="BJ4" s="362"/>
      <c r="BK4" s="361">
        <v>3593.96</v>
      </c>
      <c r="BL4" s="362"/>
      <c r="BM4" s="361">
        <v>4826.8100000000004</v>
      </c>
      <c r="BN4" s="361"/>
      <c r="BO4" s="361">
        <f>BK4+BM4</f>
        <v>8420.77</v>
      </c>
      <c r="BP4" s="362"/>
      <c r="BQ4" s="361">
        <v>-500</v>
      </c>
      <c r="BR4" s="362"/>
      <c r="BS4" s="361">
        <f>BO4+BQ4</f>
        <v>7920.77</v>
      </c>
      <c r="BT4" s="362"/>
      <c r="BU4" s="361">
        <f t="shared" ref="BU4:BU22" si="10">ROUND(BI4+BS4,5)</f>
        <v>7920.77</v>
      </c>
    </row>
    <row r="5" spans="1:73" ht="15.75" x14ac:dyDescent="0.25">
      <c r="A5" s="360"/>
      <c r="B5" s="360" t="s">
        <v>67</v>
      </c>
      <c r="C5" s="361">
        <v>0</v>
      </c>
      <c r="D5" s="362"/>
      <c r="E5" s="361">
        <v>0</v>
      </c>
      <c r="F5" s="362"/>
      <c r="G5" s="361">
        <v>0</v>
      </c>
      <c r="H5" s="362"/>
      <c r="I5" s="361">
        <v>0</v>
      </c>
      <c r="J5" s="362"/>
      <c r="K5" s="361">
        <f t="shared" si="0"/>
        <v>0</v>
      </c>
      <c r="L5" s="362"/>
      <c r="M5" s="361">
        <v>0</v>
      </c>
      <c r="N5" s="362"/>
      <c r="O5" s="361">
        <v>0</v>
      </c>
      <c r="P5" s="362"/>
      <c r="Q5" s="361">
        <f t="shared" si="1"/>
        <v>0</v>
      </c>
      <c r="R5" s="362"/>
      <c r="S5" s="361">
        <v>0</v>
      </c>
      <c r="T5" s="362"/>
      <c r="U5" s="361">
        <v>0</v>
      </c>
      <c r="V5" s="362"/>
      <c r="W5" s="361">
        <v>10590.97</v>
      </c>
      <c r="X5" s="362"/>
      <c r="Y5" s="361">
        <v>0</v>
      </c>
      <c r="Z5" s="362"/>
      <c r="AA5" s="361">
        <v>0</v>
      </c>
      <c r="AB5" s="362"/>
      <c r="AC5" s="361">
        <f t="shared" si="2"/>
        <v>10590.97</v>
      </c>
      <c r="AD5" s="362"/>
      <c r="AE5" s="361">
        <f t="shared" si="3"/>
        <v>10590.97</v>
      </c>
      <c r="AF5" s="362"/>
      <c r="AG5" s="361">
        <v>2350</v>
      </c>
      <c r="AH5" s="362"/>
      <c r="AI5" s="361">
        <v>-577.17999999999995</v>
      </c>
      <c r="AJ5" s="362"/>
      <c r="AK5" s="361">
        <f t="shared" si="4"/>
        <v>1772.82</v>
      </c>
      <c r="AL5" s="362"/>
      <c r="AM5" s="361">
        <f t="shared" si="5"/>
        <v>1772.82</v>
      </c>
      <c r="AN5" s="362"/>
      <c r="AO5" s="361">
        <f t="shared" si="6"/>
        <v>12363.79</v>
      </c>
      <c r="AP5" s="362"/>
      <c r="AQ5" s="361">
        <v>0</v>
      </c>
      <c r="AR5" s="362"/>
      <c r="AS5" s="361">
        <v>0</v>
      </c>
      <c r="AT5" s="362"/>
      <c r="AU5" s="361">
        <v>0</v>
      </c>
      <c r="AV5" s="362"/>
      <c r="AW5" s="361">
        <v>0</v>
      </c>
      <c r="AX5" s="362"/>
      <c r="AY5" s="361">
        <v>0</v>
      </c>
      <c r="AZ5" s="362"/>
      <c r="BA5" s="361">
        <v>0</v>
      </c>
      <c r="BB5" s="362"/>
      <c r="BC5" s="361">
        <v>0</v>
      </c>
      <c r="BD5" s="362"/>
      <c r="BE5" s="361">
        <f t="shared" si="7"/>
        <v>0</v>
      </c>
      <c r="BF5" s="362"/>
      <c r="BG5" s="361">
        <f t="shared" si="8"/>
        <v>0</v>
      </c>
      <c r="BH5" s="362"/>
      <c r="BI5" s="361">
        <f t="shared" si="9"/>
        <v>0</v>
      </c>
      <c r="BJ5" s="362"/>
      <c r="BK5" s="361">
        <v>12349.36</v>
      </c>
      <c r="BL5" s="362"/>
      <c r="BM5" s="361">
        <v>-12405.02</v>
      </c>
      <c r="BN5" s="361"/>
      <c r="BO5" s="361">
        <f t="shared" ref="BO5:BO20" si="11">BK5+BM5</f>
        <v>-55.659999999999854</v>
      </c>
      <c r="BP5" s="362"/>
      <c r="BQ5" s="361">
        <v>55.66</v>
      </c>
      <c r="BR5" s="362"/>
      <c r="BS5" s="361">
        <f t="shared" ref="BS5:BS20" si="12">BO5+BQ5</f>
        <v>1.4210854715202004E-13</v>
      </c>
      <c r="BT5" s="362"/>
      <c r="BU5" s="361">
        <f t="shared" si="10"/>
        <v>0</v>
      </c>
    </row>
    <row r="6" spans="1:73" ht="15.75" x14ac:dyDescent="0.25">
      <c r="A6" s="360"/>
      <c r="B6" s="360" t="s">
        <v>152</v>
      </c>
      <c r="C6" s="361">
        <v>0</v>
      </c>
      <c r="D6" s="362"/>
      <c r="E6" s="361">
        <v>0</v>
      </c>
      <c r="F6" s="362"/>
      <c r="G6" s="361">
        <v>0</v>
      </c>
      <c r="H6" s="362"/>
      <c r="I6" s="361">
        <v>1844.5</v>
      </c>
      <c r="J6" s="362"/>
      <c r="K6" s="361">
        <f t="shared" si="0"/>
        <v>1844.5</v>
      </c>
      <c r="L6" s="362"/>
      <c r="M6" s="361">
        <v>0</v>
      </c>
      <c r="N6" s="362"/>
      <c r="O6" s="361">
        <v>0</v>
      </c>
      <c r="P6" s="362"/>
      <c r="Q6" s="361">
        <f t="shared" si="1"/>
        <v>1844.5</v>
      </c>
      <c r="R6" s="362"/>
      <c r="S6" s="361">
        <v>0</v>
      </c>
      <c r="T6" s="362"/>
      <c r="U6" s="361">
        <v>0</v>
      </c>
      <c r="V6" s="362"/>
      <c r="W6" s="361">
        <v>0</v>
      </c>
      <c r="X6" s="362"/>
      <c r="Y6" s="361">
        <v>0</v>
      </c>
      <c r="Z6" s="362"/>
      <c r="AA6" s="361">
        <v>0</v>
      </c>
      <c r="AB6" s="362"/>
      <c r="AC6" s="361">
        <f t="shared" si="2"/>
        <v>0</v>
      </c>
      <c r="AD6" s="362"/>
      <c r="AE6" s="361">
        <f t="shared" si="3"/>
        <v>1844.5</v>
      </c>
      <c r="AF6" s="362"/>
      <c r="AG6" s="361">
        <v>0</v>
      </c>
      <c r="AH6" s="362"/>
      <c r="AI6" s="361">
        <v>0</v>
      </c>
      <c r="AJ6" s="362"/>
      <c r="AK6" s="361">
        <f t="shared" si="4"/>
        <v>0</v>
      </c>
      <c r="AL6" s="362"/>
      <c r="AM6" s="361">
        <f t="shared" si="5"/>
        <v>0</v>
      </c>
      <c r="AN6" s="362"/>
      <c r="AO6" s="361">
        <f t="shared" si="6"/>
        <v>1844.5</v>
      </c>
      <c r="AP6" s="362"/>
      <c r="AQ6" s="361">
        <v>0</v>
      </c>
      <c r="AR6" s="362"/>
      <c r="AS6" s="361">
        <v>0</v>
      </c>
      <c r="AT6" s="362"/>
      <c r="AU6" s="361">
        <v>0</v>
      </c>
      <c r="AV6" s="362"/>
      <c r="AW6" s="361">
        <v>0</v>
      </c>
      <c r="AX6" s="362"/>
      <c r="AY6" s="361">
        <v>1861.73</v>
      </c>
      <c r="AZ6" s="362"/>
      <c r="BA6" s="361">
        <v>0</v>
      </c>
      <c r="BB6" s="362"/>
      <c r="BC6" s="361">
        <v>0</v>
      </c>
      <c r="BD6" s="362"/>
      <c r="BE6" s="361">
        <f t="shared" si="7"/>
        <v>1861.73</v>
      </c>
      <c r="BF6" s="362"/>
      <c r="BG6" s="361">
        <f t="shared" si="8"/>
        <v>1861.73</v>
      </c>
      <c r="BH6" s="362"/>
      <c r="BI6" s="361">
        <f t="shared" si="9"/>
        <v>1861.73</v>
      </c>
      <c r="BJ6" s="362"/>
      <c r="BK6" s="361">
        <v>-1853.1</v>
      </c>
      <c r="BL6" s="362"/>
      <c r="BM6" s="361">
        <v>1853.1</v>
      </c>
      <c r="BN6" s="361"/>
      <c r="BO6" s="361">
        <f t="shared" si="11"/>
        <v>0</v>
      </c>
      <c r="BP6" s="362"/>
      <c r="BQ6" s="361">
        <v>0</v>
      </c>
      <c r="BR6" s="362"/>
      <c r="BS6" s="361">
        <f t="shared" si="12"/>
        <v>0</v>
      </c>
      <c r="BT6" s="362"/>
      <c r="BU6" s="361">
        <f t="shared" si="10"/>
        <v>1861.73</v>
      </c>
    </row>
    <row r="7" spans="1:73" ht="15.75" x14ac:dyDescent="0.25">
      <c r="A7" s="360"/>
      <c r="B7" s="360" t="s">
        <v>257</v>
      </c>
      <c r="C7" s="361">
        <v>0</v>
      </c>
      <c r="D7" s="362"/>
      <c r="E7" s="361">
        <v>0</v>
      </c>
      <c r="F7" s="362"/>
      <c r="G7" s="361">
        <v>0</v>
      </c>
      <c r="H7" s="362"/>
      <c r="I7" s="361">
        <v>0</v>
      </c>
      <c r="J7" s="362"/>
      <c r="K7" s="361">
        <f t="shared" si="0"/>
        <v>0</v>
      </c>
      <c r="L7" s="362"/>
      <c r="M7" s="361">
        <v>0</v>
      </c>
      <c r="N7" s="362"/>
      <c r="O7" s="361">
        <v>0</v>
      </c>
      <c r="P7" s="362"/>
      <c r="Q7" s="361">
        <f t="shared" si="1"/>
        <v>0</v>
      </c>
      <c r="R7" s="362"/>
      <c r="S7" s="361">
        <v>0</v>
      </c>
      <c r="T7" s="362"/>
      <c r="U7" s="361">
        <v>0</v>
      </c>
      <c r="V7" s="362"/>
      <c r="W7" s="361">
        <v>0</v>
      </c>
      <c r="X7" s="362"/>
      <c r="Y7" s="361">
        <v>0</v>
      </c>
      <c r="Z7" s="362"/>
      <c r="AA7" s="361">
        <v>0</v>
      </c>
      <c r="AB7" s="362"/>
      <c r="AC7" s="361">
        <f t="shared" si="2"/>
        <v>0</v>
      </c>
      <c r="AD7" s="362"/>
      <c r="AE7" s="361">
        <f t="shared" si="3"/>
        <v>0</v>
      </c>
      <c r="AF7" s="362"/>
      <c r="AG7" s="361">
        <v>0</v>
      </c>
      <c r="AH7" s="362"/>
      <c r="AI7" s="361">
        <v>0</v>
      </c>
      <c r="AJ7" s="362"/>
      <c r="AK7" s="361">
        <f t="shared" si="4"/>
        <v>0</v>
      </c>
      <c r="AL7" s="362"/>
      <c r="AM7" s="361">
        <f t="shared" si="5"/>
        <v>0</v>
      </c>
      <c r="AN7" s="362"/>
      <c r="AO7" s="361">
        <f t="shared" si="6"/>
        <v>0</v>
      </c>
      <c r="AP7" s="362"/>
      <c r="AQ7" s="361">
        <v>0</v>
      </c>
      <c r="AR7" s="362"/>
      <c r="AS7" s="361">
        <v>0</v>
      </c>
      <c r="AT7" s="362"/>
      <c r="AU7" s="361">
        <v>0</v>
      </c>
      <c r="AV7" s="362"/>
      <c r="AW7" s="361">
        <v>0</v>
      </c>
      <c r="AX7" s="362"/>
      <c r="AY7" s="361">
        <v>0</v>
      </c>
      <c r="AZ7" s="362"/>
      <c r="BA7" s="361">
        <v>0</v>
      </c>
      <c r="BB7" s="362"/>
      <c r="BC7" s="361">
        <v>0</v>
      </c>
      <c r="BD7" s="362"/>
      <c r="BE7" s="361">
        <f t="shared" si="7"/>
        <v>0</v>
      </c>
      <c r="BF7" s="362"/>
      <c r="BG7" s="361">
        <f t="shared" si="8"/>
        <v>0</v>
      </c>
      <c r="BH7" s="362"/>
      <c r="BI7" s="361">
        <f t="shared" si="9"/>
        <v>0</v>
      </c>
      <c r="BJ7" s="362"/>
      <c r="BK7" s="361">
        <v>0</v>
      </c>
      <c r="BL7" s="362"/>
      <c r="BM7" s="361">
        <v>0</v>
      </c>
      <c r="BN7" s="361"/>
      <c r="BO7" s="361">
        <f t="shared" si="11"/>
        <v>0</v>
      </c>
      <c r="BP7" s="362"/>
      <c r="BQ7" s="361">
        <v>20415</v>
      </c>
      <c r="BR7" s="362"/>
      <c r="BS7" s="361">
        <f t="shared" si="12"/>
        <v>20415</v>
      </c>
      <c r="BT7" s="362"/>
      <c r="BU7" s="361">
        <f t="shared" si="10"/>
        <v>20415</v>
      </c>
    </row>
    <row r="8" spans="1:73" ht="15.75" x14ac:dyDescent="0.25">
      <c r="A8" s="360"/>
      <c r="B8" s="360" t="s">
        <v>4</v>
      </c>
      <c r="C8" s="361">
        <v>136.65</v>
      </c>
      <c r="D8" s="362"/>
      <c r="E8" s="361">
        <v>-78978.19</v>
      </c>
      <c r="F8" s="362"/>
      <c r="G8" s="361">
        <v>16453.849999999999</v>
      </c>
      <c r="H8" s="362"/>
      <c r="I8" s="361">
        <v>36881.64</v>
      </c>
      <c r="J8" s="362"/>
      <c r="K8" s="361">
        <f t="shared" si="0"/>
        <v>53335.49</v>
      </c>
      <c r="L8" s="362"/>
      <c r="M8" s="361">
        <v>62.01</v>
      </c>
      <c r="N8" s="362"/>
      <c r="O8" s="361">
        <v>20.14</v>
      </c>
      <c r="P8" s="362"/>
      <c r="Q8" s="361">
        <f t="shared" si="1"/>
        <v>-25423.9</v>
      </c>
      <c r="R8" s="362"/>
      <c r="S8" s="361">
        <v>0</v>
      </c>
      <c r="T8" s="362"/>
      <c r="U8" s="361">
        <v>0</v>
      </c>
      <c r="V8" s="362"/>
      <c r="W8" s="361">
        <v>0</v>
      </c>
      <c r="X8" s="362"/>
      <c r="Y8" s="361">
        <v>1</v>
      </c>
      <c r="Z8" s="362"/>
      <c r="AA8" s="361">
        <v>-42.5</v>
      </c>
      <c r="AB8" s="362"/>
      <c r="AC8" s="361">
        <f t="shared" si="2"/>
        <v>-41.5</v>
      </c>
      <c r="AD8" s="362"/>
      <c r="AE8" s="361">
        <f t="shared" si="3"/>
        <v>-25465.4</v>
      </c>
      <c r="AF8" s="362"/>
      <c r="AG8" s="361">
        <v>0</v>
      </c>
      <c r="AH8" s="362"/>
      <c r="AI8" s="361">
        <v>0</v>
      </c>
      <c r="AJ8" s="362"/>
      <c r="AK8" s="361">
        <f t="shared" si="4"/>
        <v>0</v>
      </c>
      <c r="AL8" s="362"/>
      <c r="AM8" s="361">
        <f t="shared" si="5"/>
        <v>0</v>
      </c>
      <c r="AN8" s="362"/>
      <c r="AO8" s="361">
        <f t="shared" si="6"/>
        <v>-25465.4</v>
      </c>
      <c r="AP8" s="362"/>
      <c r="AQ8" s="361">
        <v>35</v>
      </c>
      <c r="AR8" s="362"/>
      <c r="AS8" s="361">
        <v>175</v>
      </c>
      <c r="AT8" s="362"/>
      <c r="AU8" s="361">
        <v>250</v>
      </c>
      <c r="AV8" s="362"/>
      <c r="AW8" s="361">
        <v>0</v>
      </c>
      <c r="AX8" s="362"/>
      <c r="AY8" s="361">
        <v>0</v>
      </c>
      <c r="AZ8" s="362"/>
      <c r="BA8" s="361">
        <v>936.05</v>
      </c>
      <c r="BB8" s="362"/>
      <c r="BC8" s="361">
        <v>5.38</v>
      </c>
      <c r="BD8" s="362"/>
      <c r="BE8" s="361">
        <f t="shared" si="7"/>
        <v>1401.43</v>
      </c>
      <c r="BF8" s="362"/>
      <c r="BG8" s="361">
        <f t="shared" si="8"/>
        <v>1401.43</v>
      </c>
      <c r="BH8" s="362"/>
      <c r="BI8" s="361">
        <f t="shared" si="9"/>
        <v>1401.43</v>
      </c>
      <c r="BJ8" s="362"/>
      <c r="BK8" s="361">
        <v>29760.46</v>
      </c>
      <c r="BL8" s="362"/>
      <c r="BM8" s="361">
        <v>42945.1</v>
      </c>
      <c r="BN8" s="361"/>
      <c r="BO8" s="361">
        <f t="shared" si="11"/>
        <v>72705.56</v>
      </c>
      <c r="BP8" s="362"/>
      <c r="BQ8" s="361">
        <v>-11063.83</v>
      </c>
      <c r="BR8" s="362"/>
      <c r="BS8" s="361">
        <f t="shared" si="12"/>
        <v>61641.729999999996</v>
      </c>
      <c r="BT8" s="362"/>
      <c r="BU8" s="361">
        <f t="shared" si="10"/>
        <v>63043.16</v>
      </c>
    </row>
    <row r="9" spans="1:73" ht="15.75" x14ac:dyDescent="0.25">
      <c r="A9" s="360"/>
      <c r="B9" s="360" t="s">
        <v>131</v>
      </c>
      <c r="C9" s="361">
        <v>0</v>
      </c>
      <c r="D9" s="362"/>
      <c r="E9" s="361">
        <v>0</v>
      </c>
      <c r="F9" s="362"/>
      <c r="G9" s="361">
        <v>0</v>
      </c>
      <c r="H9" s="362"/>
      <c r="I9" s="361">
        <v>0</v>
      </c>
      <c r="J9" s="362"/>
      <c r="K9" s="361">
        <f t="shared" si="0"/>
        <v>0</v>
      </c>
      <c r="L9" s="362"/>
      <c r="M9" s="361">
        <v>13122.36</v>
      </c>
      <c r="N9" s="362"/>
      <c r="O9" s="361">
        <v>0</v>
      </c>
      <c r="P9" s="362"/>
      <c r="Q9" s="361">
        <f t="shared" si="1"/>
        <v>13122.36</v>
      </c>
      <c r="R9" s="362"/>
      <c r="S9" s="361">
        <v>0</v>
      </c>
      <c r="T9" s="362"/>
      <c r="U9" s="361">
        <v>0</v>
      </c>
      <c r="V9" s="362"/>
      <c r="W9" s="361">
        <v>0</v>
      </c>
      <c r="X9" s="362"/>
      <c r="Y9" s="361">
        <v>0</v>
      </c>
      <c r="Z9" s="362"/>
      <c r="AA9" s="361">
        <v>0</v>
      </c>
      <c r="AB9" s="362"/>
      <c r="AC9" s="361">
        <f t="shared" si="2"/>
        <v>0</v>
      </c>
      <c r="AD9" s="362"/>
      <c r="AE9" s="361">
        <f t="shared" si="3"/>
        <v>13122.36</v>
      </c>
      <c r="AF9" s="362"/>
      <c r="AG9" s="361">
        <v>0</v>
      </c>
      <c r="AH9" s="362"/>
      <c r="AI9" s="361">
        <v>0</v>
      </c>
      <c r="AJ9" s="362"/>
      <c r="AK9" s="361">
        <f t="shared" si="4"/>
        <v>0</v>
      </c>
      <c r="AL9" s="362"/>
      <c r="AM9" s="361">
        <f t="shared" si="5"/>
        <v>0</v>
      </c>
      <c r="AN9" s="362"/>
      <c r="AO9" s="361">
        <f t="shared" si="6"/>
        <v>13122.36</v>
      </c>
      <c r="AP9" s="362"/>
      <c r="AQ9" s="361">
        <v>0</v>
      </c>
      <c r="AR9" s="362"/>
      <c r="AS9" s="361">
        <v>0</v>
      </c>
      <c r="AT9" s="362"/>
      <c r="AU9" s="361">
        <v>0</v>
      </c>
      <c r="AV9" s="362"/>
      <c r="AW9" s="361">
        <v>0</v>
      </c>
      <c r="AX9" s="362"/>
      <c r="AY9" s="361">
        <v>0</v>
      </c>
      <c r="AZ9" s="362"/>
      <c r="BA9" s="361">
        <v>0</v>
      </c>
      <c r="BB9" s="362"/>
      <c r="BC9" s="361">
        <v>-5.38</v>
      </c>
      <c r="BD9" s="362"/>
      <c r="BE9" s="361">
        <f t="shared" si="7"/>
        <v>-5.38</v>
      </c>
      <c r="BF9" s="362"/>
      <c r="BG9" s="361">
        <f t="shared" si="8"/>
        <v>-5.38</v>
      </c>
      <c r="BH9" s="362"/>
      <c r="BI9" s="361">
        <f t="shared" si="9"/>
        <v>-5.38</v>
      </c>
      <c r="BJ9" s="362"/>
      <c r="BK9" s="361">
        <v>13842.69</v>
      </c>
      <c r="BL9" s="362"/>
      <c r="BM9" s="361">
        <v>-397.57</v>
      </c>
      <c r="BN9" s="361"/>
      <c r="BO9" s="361">
        <f t="shared" si="11"/>
        <v>13445.12</v>
      </c>
      <c r="BP9" s="362"/>
      <c r="BQ9" s="361">
        <v>-321.29000000000002</v>
      </c>
      <c r="BR9" s="362"/>
      <c r="BS9" s="361">
        <f t="shared" si="12"/>
        <v>13123.83</v>
      </c>
      <c r="BT9" s="362"/>
      <c r="BU9" s="361">
        <f t="shared" si="10"/>
        <v>13118.45</v>
      </c>
    </row>
    <row r="10" spans="1:73" ht="15.75" x14ac:dyDescent="0.25">
      <c r="A10" s="360"/>
      <c r="B10" s="360" t="s">
        <v>214</v>
      </c>
      <c r="C10" s="361">
        <v>0</v>
      </c>
      <c r="D10" s="362"/>
      <c r="E10" s="361">
        <v>0</v>
      </c>
      <c r="F10" s="362"/>
      <c r="G10" s="361">
        <v>0</v>
      </c>
      <c r="H10" s="362"/>
      <c r="I10" s="361">
        <v>0</v>
      </c>
      <c r="J10" s="362"/>
      <c r="K10" s="361">
        <f t="shared" si="0"/>
        <v>0</v>
      </c>
      <c r="L10" s="362"/>
      <c r="M10" s="361">
        <v>0</v>
      </c>
      <c r="N10" s="362"/>
      <c r="O10" s="361">
        <v>0</v>
      </c>
      <c r="P10" s="362"/>
      <c r="Q10" s="361">
        <f t="shared" si="1"/>
        <v>0</v>
      </c>
      <c r="R10" s="362"/>
      <c r="S10" s="361">
        <v>0</v>
      </c>
      <c r="T10" s="362"/>
      <c r="U10" s="361">
        <v>0</v>
      </c>
      <c r="V10" s="362"/>
      <c r="W10" s="361">
        <v>0</v>
      </c>
      <c r="X10" s="362"/>
      <c r="Y10" s="361">
        <v>0</v>
      </c>
      <c r="Z10" s="362"/>
      <c r="AA10" s="361">
        <v>0</v>
      </c>
      <c r="AB10" s="362"/>
      <c r="AC10" s="361">
        <f t="shared" si="2"/>
        <v>0</v>
      </c>
      <c r="AD10" s="362"/>
      <c r="AE10" s="361">
        <f t="shared" si="3"/>
        <v>0</v>
      </c>
      <c r="AF10" s="362"/>
      <c r="AG10" s="361">
        <v>0</v>
      </c>
      <c r="AH10" s="362"/>
      <c r="AI10" s="361">
        <v>0</v>
      </c>
      <c r="AJ10" s="362"/>
      <c r="AK10" s="361">
        <f t="shared" si="4"/>
        <v>0</v>
      </c>
      <c r="AL10" s="362"/>
      <c r="AM10" s="361">
        <f t="shared" si="5"/>
        <v>0</v>
      </c>
      <c r="AN10" s="362"/>
      <c r="AO10" s="361">
        <f t="shared" si="6"/>
        <v>0</v>
      </c>
      <c r="AP10" s="362"/>
      <c r="AQ10" s="361">
        <v>0</v>
      </c>
      <c r="AR10" s="362"/>
      <c r="AS10" s="361">
        <v>0</v>
      </c>
      <c r="AT10" s="362"/>
      <c r="AU10" s="361">
        <v>0</v>
      </c>
      <c r="AV10" s="362"/>
      <c r="AW10" s="361">
        <v>0</v>
      </c>
      <c r="AX10" s="362"/>
      <c r="AY10" s="361">
        <v>0</v>
      </c>
      <c r="AZ10" s="362"/>
      <c r="BA10" s="361">
        <v>0</v>
      </c>
      <c r="BB10" s="362"/>
      <c r="BC10" s="361">
        <v>0</v>
      </c>
      <c r="BD10" s="362"/>
      <c r="BE10" s="361">
        <f t="shared" si="7"/>
        <v>0</v>
      </c>
      <c r="BF10" s="362"/>
      <c r="BG10" s="361">
        <f t="shared" si="8"/>
        <v>0</v>
      </c>
      <c r="BH10" s="362"/>
      <c r="BI10" s="361">
        <f t="shared" si="9"/>
        <v>0</v>
      </c>
      <c r="BJ10" s="362"/>
      <c r="BK10" s="361">
        <v>8978.3700000000008</v>
      </c>
      <c r="BL10" s="362"/>
      <c r="BM10" s="361">
        <v>-6350.58</v>
      </c>
      <c r="BN10" s="361"/>
      <c r="BO10" s="361">
        <f t="shared" si="11"/>
        <v>2627.7900000000009</v>
      </c>
      <c r="BP10" s="362"/>
      <c r="BQ10" s="361">
        <v>0</v>
      </c>
      <c r="BR10" s="362"/>
      <c r="BS10" s="361">
        <f t="shared" si="12"/>
        <v>2627.7900000000009</v>
      </c>
      <c r="BT10" s="362"/>
      <c r="BU10" s="361">
        <f t="shared" si="10"/>
        <v>2627.79</v>
      </c>
    </row>
    <row r="11" spans="1:73" ht="15.75" x14ac:dyDescent="0.25">
      <c r="A11" s="360"/>
      <c r="B11" s="360" t="s">
        <v>174</v>
      </c>
      <c r="C11" s="361">
        <v>0</v>
      </c>
      <c r="D11" s="362"/>
      <c r="E11" s="361">
        <v>0</v>
      </c>
      <c r="F11" s="362"/>
      <c r="G11" s="361">
        <v>0</v>
      </c>
      <c r="H11" s="362"/>
      <c r="I11" s="361">
        <v>0</v>
      </c>
      <c r="J11" s="362"/>
      <c r="K11" s="361">
        <f t="shared" si="0"/>
        <v>0</v>
      </c>
      <c r="L11" s="362"/>
      <c r="M11" s="361">
        <v>0</v>
      </c>
      <c r="N11" s="362"/>
      <c r="O11" s="361">
        <v>0</v>
      </c>
      <c r="P11" s="362"/>
      <c r="Q11" s="361">
        <f t="shared" si="1"/>
        <v>0</v>
      </c>
      <c r="R11" s="362"/>
      <c r="S11" s="361">
        <v>0</v>
      </c>
      <c r="T11" s="362"/>
      <c r="U11" s="361">
        <v>-4000</v>
      </c>
      <c r="V11" s="362"/>
      <c r="W11" s="361">
        <v>0</v>
      </c>
      <c r="X11" s="362"/>
      <c r="Y11" s="361">
        <v>0</v>
      </c>
      <c r="Z11" s="362"/>
      <c r="AA11" s="361">
        <v>0</v>
      </c>
      <c r="AB11" s="362"/>
      <c r="AC11" s="361">
        <f t="shared" si="2"/>
        <v>-4000</v>
      </c>
      <c r="AD11" s="362"/>
      <c r="AE11" s="361">
        <f t="shared" si="3"/>
        <v>-4000</v>
      </c>
      <c r="AF11" s="362"/>
      <c r="AG11" s="361">
        <v>0</v>
      </c>
      <c r="AH11" s="362"/>
      <c r="AI11" s="361">
        <v>0</v>
      </c>
      <c r="AJ11" s="362"/>
      <c r="AK11" s="361">
        <f t="shared" si="4"/>
        <v>0</v>
      </c>
      <c r="AL11" s="362"/>
      <c r="AM11" s="361">
        <f t="shared" si="5"/>
        <v>0</v>
      </c>
      <c r="AN11" s="362"/>
      <c r="AO11" s="361">
        <f t="shared" si="6"/>
        <v>-4000</v>
      </c>
      <c r="AP11" s="362"/>
      <c r="AQ11" s="361">
        <v>0</v>
      </c>
      <c r="AR11" s="362"/>
      <c r="AS11" s="361">
        <v>0</v>
      </c>
      <c r="AT11" s="362"/>
      <c r="AU11" s="361">
        <v>0</v>
      </c>
      <c r="AV11" s="362"/>
      <c r="AW11" s="361">
        <v>0</v>
      </c>
      <c r="AX11" s="362"/>
      <c r="AY11" s="361">
        <v>0</v>
      </c>
      <c r="AZ11" s="362"/>
      <c r="BA11" s="361">
        <v>0</v>
      </c>
      <c r="BB11" s="362"/>
      <c r="BC11" s="361">
        <v>0</v>
      </c>
      <c r="BD11" s="362"/>
      <c r="BE11" s="361">
        <f t="shared" si="7"/>
        <v>0</v>
      </c>
      <c r="BF11" s="362"/>
      <c r="BG11" s="361">
        <f t="shared" si="8"/>
        <v>0</v>
      </c>
      <c r="BH11" s="362"/>
      <c r="BI11" s="361">
        <f t="shared" si="9"/>
        <v>0</v>
      </c>
      <c r="BJ11" s="362"/>
      <c r="BK11" s="361">
        <v>0</v>
      </c>
      <c r="BL11" s="362"/>
      <c r="BM11" s="361">
        <v>0</v>
      </c>
      <c r="BN11" s="361"/>
      <c r="BO11" s="361">
        <f t="shared" si="11"/>
        <v>0</v>
      </c>
      <c r="BP11" s="362"/>
      <c r="BQ11" s="361">
        <v>0</v>
      </c>
      <c r="BR11" s="362"/>
      <c r="BS11" s="361">
        <f t="shared" si="12"/>
        <v>0</v>
      </c>
      <c r="BT11" s="362"/>
      <c r="BU11" s="361">
        <f t="shared" si="10"/>
        <v>0</v>
      </c>
    </row>
    <row r="12" spans="1:73" ht="15.75" x14ac:dyDescent="0.25">
      <c r="A12" s="360"/>
      <c r="B12" s="360" t="s">
        <v>215</v>
      </c>
      <c r="C12" s="361">
        <v>0</v>
      </c>
      <c r="D12" s="362"/>
      <c r="E12" s="361">
        <v>0</v>
      </c>
      <c r="F12" s="362"/>
      <c r="G12" s="361">
        <v>0</v>
      </c>
      <c r="H12" s="362"/>
      <c r="I12" s="361">
        <v>0</v>
      </c>
      <c r="J12" s="362"/>
      <c r="K12" s="361">
        <f t="shared" si="0"/>
        <v>0</v>
      </c>
      <c r="L12" s="362"/>
      <c r="M12" s="361">
        <v>0</v>
      </c>
      <c r="N12" s="362"/>
      <c r="O12" s="361">
        <v>0</v>
      </c>
      <c r="P12" s="362"/>
      <c r="Q12" s="361">
        <f t="shared" si="1"/>
        <v>0</v>
      </c>
      <c r="R12" s="362"/>
      <c r="S12" s="361">
        <v>0</v>
      </c>
      <c r="T12" s="362"/>
      <c r="U12" s="361">
        <v>0</v>
      </c>
      <c r="V12" s="362"/>
      <c r="W12" s="361">
        <v>0</v>
      </c>
      <c r="X12" s="362"/>
      <c r="Y12" s="361">
        <v>0</v>
      </c>
      <c r="Z12" s="362"/>
      <c r="AA12" s="361">
        <v>0</v>
      </c>
      <c r="AB12" s="362"/>
      <c r="AC12" s="361">
        <f t="shared" si="2"/>
        <v>0</v>
      </c>
      <c r="AD12" s="362"/>
      <c r="AE12" s="361">
        <f t="shared" si="3"/>
        <v>0</v>
      </c>
      <c r="AF12" s="362"/>
      <c r="AG12" s="361">
        <v>0</v>
      </c>
      <c r="AH12" s="362"/>
      <c r="AI12" s="361">
        <v>0</v>
      </c>
      <c r="AJ12" s="362"/>
      <c r="AK12" s="361">
        <f t="shared" si="4"/>
        <v>0</v>
      </c>
      <c r="AL12" s="362"/>
      <c r="AM12" s="361">
        <f t="shared" si="5"/>
        <v>0</v>
      </c>
      <c r="AN12" s="362"/>
      <c r="AO12" s="361">
        <f t="shared" si="6"/>
        <v>0</v>
      </c>
      <c r="AP12" s="362"/>
      <c r="AQ12" s="361">
        <v>0</v>
      </c>
      <c r="AR12" s="362"/>
      <c r="AS12" s="361">
        <v>0</v>
      </c>
      <c r="AT12" s="362"/>
      <c r="AU12" s="361">
        <v>0</v>
      </c>
      <c r="AV12" s="362"/>
      <c r="AW12" s="361">
        <v>0</v>
      </c>
      <c r="AX12" s="362"/>
      <c r="AY12" s="361">
        <v>0</v>
      </c>
      <c r="AZ12" s="362"/>
      <c r="BA12" s="361">
        <v>0</v>
      </c>
      <c r="BB12" s="362"/>
      <c r="BC12" s="361">
        <v>0</v>
      </c>
      <c r="BD12" s="362"/>
      <c r="BE12" s="361">
        <f t="shared" si="7"/>
        <v>0</v>
      </c>
      <c r="BF12" s="362"/>
      <c r="BG12" s="361">
        <f t="shared" si="8"/>
        <v>0</v>
      </c>
      <c r="BH12" s="362"/>
      <c r="BI12" s="361">
        <f t="shared" si="9"/>
        <v>0</v>
      </c>
      <c r="BJ12" s="362"/>
      <c r="BK12" s="361">
        <v>5738.87</v>
      </c>
      <c r="BL12" s="362"/>
      <c r="BM12" s="361">
        <v>-5632.97</v>
      </c>
      <c r="BN12" s="361"/>
      <c r="BO12" s="361">
        <f t="shared" si="11"/>
        <v>105.89999999999964</v>
      </c>
      <c r="BP12" s="362"/>
      <c r="BQ12" s="361">
        <v>1428</v>
      </c>
      <c r="BR12" s="362"/>
      <c r="BS12" s="361">
        <f t="shared" si="12"/>
        <v>1533.8999999999996</v>
      </c>
      <c r="BT12" s="362"/>
      <c r="BU12" s="361">
        <f t="shared" si="10"/>
        <v>1533.9</v>
      </c>
    </row>
    <row r="13" spans="1:73" ht="15.75" x14ac:dyDescent="0.25">
      <c r="A13" s="360"/>
      <c r="B13" s="360" t="s">
        <v>105</v>
      </c>
      <c r="C13" s="361">
        <v>0</v>
      </c>
      <c r="D13" s="362"/>
      <c r="E13" s="361">
        <v>0</v>
      </c>
      <c r="F13" s="362"/>
      <c r="G13" s="361">
        <v>0</v>
      </c>
      <c r="H13" s="362"/>
      <c r="I13" s="361">
        <v>0</v>
      </c>
      <c r="J13" s="362"/>
      <c r="K13" s="361">
        <f t="shared" si="0"/>
        <v>0</v>
      </c>
      <c r="L13" s="362"/>
      <c r="M13" s="361">
        <v>0</v>
      </c>
      <c r="N13" s="362"/>
      <c r="O13" s="361">
        <v>0</v>
      </c>
      <c r="P13" s="362"/>
      <c r="Q13" s="361">
        <f t="shared" si="1"/>
        <v>0</v>
      </c>
      <c r="R13" s="362"/>
      <c r="S13" s="361">
        <v>0</v>
      </c>
      <c r="T13" s="362"/>
      <c r="U13" s="361">
        <v>0</v>
      </c>
      <c r="V13" s="362"/>
      <c r="W13" s="361">
        <v>0</v>
      </c>
      <c r="X13" s="362"/>
      <c r="Y13" s="361">
        <v>0</v>
      </c>
      <c r="Z13" s="362"/>
      <c r="AA13" s="361">
        <v>0</v>
      </c>
      <c r="AB13" s="362"/>
      <c r="AC13" s="361">
        <f t="shared" si="2"/>
        <v>0</v>
      </c>
      <c r="AD13" s="362"/>
      <c r="AE13" s="361">
        <f t="shared" si="3"/>
        <v>0</v>
      </c>
      <c r="AF13" s="362"/>
      <c r="AG13" s="361">
        <v>0</v>
      </c>
      <c r="AH13" s="362"/>
      <c r="AI13" s="361">
        <v>0</v>
      </c>
      <c r="AJ13" s="362"/>
      <c r="AK13" s="361">
        <f t="shared" si="4"/>
        <v>0</v>
      </c>
      <c r="AL13" s="362"/>
      <c r="AM13" s="361">
        <f t="shared" si="5"/>
        <v>0</v>
      </c>
      <c r="AN13" s="362"/>
      <c r="AO13" s="361">
        <f t="shared" si="6"/>
        <v>0</v>
      </c>
      <c r="AP13" s="362"/>
      <c r="AQ13" s="361">
        <v>0</v>
      </c>
      <c r="AR13" s="362"/>
      <c r="AS13" s="361">
        <v>0</v>
      </c>
      <c r="AT13" s="362"/>
      <c r="AU13" s="361">
        <v>0</v>
      </c>
      <c r="AV13" s="362"/>
      <c r="AW13" s="361">
        <v>0</v>
      </c>
      <c r="AX13" s="362"/>
      <c r="AY13" s="361">
        <v>0</v>
      </c>
      <c r="AZ13" s="362"/>
      <c r="BA13" s="361">
        <v>0</v>
      </c>
      <c r="BB13" s="362"/>
      <c r="BC13" s="361">
        <v>0</v>
      </c>
      <c r="BD13" s="362"/>
      <c r="BE13" s="361">
        <f t="shared" si="7"/>
        <v>0</v>
      </c>
      <c r="BF13" s="362"/>
      <c r="BG13" s="361">
        <f t="shared" si="8"/>
        <v>0</v>
      </c>
      <c r="BH13" s="362"/>
      <c r="BI13" s="361">
        <f t="shared" si="9"/>
        <v>0</v>
      </c>
      <c r="BJ13" s="362"/>
      <c r="BK13" s="361">
        <v>12639.84</v>
      </c>
      <c r="BL13" s="362"/>
      <c r="BM13" s="361">
        <v>-855.11</v>
      </c>
      <c r="BN13" s="361"/>
      <c r="BO13" s="361">
        <f t="shared" si="11"/>
        <v>11784.73</v>
      </c>
      <c r="BP13" s="362"/>
      <c r="BQ13" s="361">
        <v>0</v>
      </c>
      <c r="BR13" s="362"/>
      <c r="BS13" s="361">
        <f t="shared" si="12"/>
        <v>11784.73</v>
      </c>
      <c r="BT13" s="362"/>
      <c r="BU13" s="361">
        <f t="shared" si="10"/>
        <v>11784.73</v>
      </c>
    </row>
    <row r="14" spans="1:73" ht="15.75" x14ac:dyDescent="0.25">
      <c r="A14" s="360"/>
      <c r="B14" s="360" t="s">
        <v>216</v>
      </c>
      <c r="C14" s="361">
        <v>0</v>
      </c>
      <c r="D14" s="362"/>
      <c r="E14" s="361">
        <v>0</v>
      </c>
      <c r="F14" s="362"/>
      <c r="G14" s="361">
        <v>0</v>
      </c>
      <c r="H14" s="362"/>
      <c r="I14" s="361">
        <v>0</v>
      </c>
      <c r="J14" s="362"/>
      <c r="K14" s="361">
        <f t="shared" si="0"/>
        <v>0</v>
      </c>
      <c r="L14" s="362"/>
      <c r="M14" s="361">
        <v>0</v>
      </c>
      <c r="N14" s="362"/>
      <c r="O14" s="361">
        <v>0</v>
      </c>
      <c r="P14" s="362"/>
      <c r="Q14" s="361">
        <f t="shared" si="1"/>
        <v>0</v>
      </c>
      <c r="R14" s="362"/>
      <c r="S14" s="361">
        <v>0</v>
      </c>
      <c r="T14" s="362"/>
      <c r="U14" s="361">
        <v>0</v>
      </c>
      <c r="V14" s="362"/>
      <c r="W14" s="361">
        <v>0</v>
      </c>
      <c r="X14" s="362"/>
      <c r="Y14" s="361">
        <v>0</v>
      </c>
      <c r="Z14" s="362"/>
      <c r="AA14" s="361">
        <v>0</v>
      </c>
      <c r="AB14" s="362"/>
      <c r="AC14" s="361">
        <f t="shared" si="2"/>
        <v>0</v>
      </c>
      <c r="AD14" s="362"/>
      <c r="AE14" s="361">
        <f t="shared" si="3"/>
        <v>0</v>
      </c>
      <c r="AF14" s="362"/>
      <c r="AG14" s="361">
        <v>0</v>
      </c>
      <c r="AH14" s="362"/>
      <c r="AI14" s="361">
        <v>1077.18</v>
      </c>
      <c r="AJ14" s="362"/>
      <c r="AK14" s="361">
        <f t="shared" si="4"/>
        <v>1077.18</v>
      </c>
      <c r="AL14" s="362"/>
      <c r="AM14" s="361">
        <f t="shared" si="5"/>
        <v>1077.18</v>
      </c>
      <c r="AN14" s="362"/>
      <c r="AO14" s="361">
        <f t="shared" si="6"/>
        <v>1077.18</v>
      </c>
      <c r="AP14" s="362"/>
      <c r="AQ14" s="361">
        <v>0</v>
      </c>
      <c r="AR14" s="362"/>
      <c r="AS14" s="361">
        <v>0</v>
      </c>
      <c r="AT14" s="362"/>
      <c r="AU14" s="361">
        <v>0</v>
      </c>
      <c r="AV14" s="362"/>
      <c r="AW14" s="361">
        <v>0</v>
      </c>
      <c r="AX14" s="362"/>
      <c r="AY14" s="361">
        <v>0</v>
      </c>
      <c r="AZ14" s="362"/>
      <c r="BA14" s="361">
        <v>0</v>
      </c>
      <c r="BB14" s="362"/>
      <c r="BC14" s="361">
        <v>0</v>
      </c>
      <c r="BD14" s="362"/>
      <c r="BE14" s="361">
        <f t="shared" si="7"/>
        <v>0</v>
      </c>
      <c r="BF14" s="362"/>
      <c r="BG14" s="361">
        <f t="shared" si="8"/>
        <v>0</v>
      </c>
      <c r="BH14" s="362"/>
      <c r="BI14" s="361">
        <f t="shared" si="9"/>
        <v>0</v>
      </c>
      <c r="BJ14" s="362"/>
      <c r="BK14" s="361">
        <v>4480</v>
      </c>
      <c r="BL14" s="362"/>
      <c r="BM14" s="361">
        <v>10637.93</v>
      </c>
      <c r="BN14" s="361"/>
      <c r="BO14" s="361">
        <f t="shared" si="11"/>
        <v>15117.93</v>
      </c>
      <c r="BP14" s="362"/>
      <c r="BQ14" s="361">
        <v>-435</v>
      </c>
      <c r="BR14" s="362"/>
      <c r="BS14" s="361">
        <f t="shared" si="12"/>
        <v>14682.93</v>
      </c>
      <c r="BT14" s="362"/>
      <c r="BU14" s="361">
        <f t="shared" si="10"/>
        <v>14682.93</v>
      </c>
    </row>
    <row r="15" spans="1:73" ht="15.75" x14ac:dyDescent="0.25">
      <c r="A15" s="360"/>
      <c r="B15" s="360" t="s">
        <v>121</v>
      </c>
      <c r="C15" s="361">
        <v>0</v>
      </c>
      <c r="D15" s="362"/>
      <c r="E15" s="361">
        <v>0</v>
      </c>
      <c r="F15" s="362"/>
      <c r="G15" s="361">
        <v>0</v>
      </c>
      <c r="H15" s="362"/>
      <c r="I15" s="361">
        <v>0</v>
      </c>
      <c r="J15" s="362"/>
      <c r="K15" s="361">
        <f t="shared" si="0"/>
        <v>0</v>
      </c>
      <c r="L15" s="362"/>
      <c r="M15" s="361">
        <v>0</v>
      </c>
      <c r="N15" s="362"/>
      <c r="O15" s="361">
        <v>0</v>
      </c>
      <c r="P15" s="362"/>
      <c r="Q15" s="361">
        <f t="shared" si="1"/>
        <v>0</v>
      </c>
      <c r="R15" s="362"/>
      <c r="S15" s="361">
        <v>0</v>
      </c>
      <c r="T15" s="362"/>
      <c r="U15" s="361">
        <v>0</v>
      </c>
      <c r="V15" s="362"/>
      <c r="W15" s="361">
        <v>0</v>
      </c>
      <c r="X15" s="362"/>
      <c r="Y15" s="361">
        <v>0</v>
      </c>
      <c r="Z15" s="362"/>
      <c r="AA15" s="361">
        <v>0</v>
      </c>
      <c r="AB15" s="362"/>
      <c r="AC15" s="361">
        <f t="shared" si="2"/>
        <v>0</v>
      </c>
      <c r="AD15" s="362"/>
      <c r="AE15" s="361">
        <f t="shared" si="3"/>
        <v>0</v>
      </c>
      <c r="AF15" s="362"/>
      <c r="AG15" s="361">
        <v>0</v>
      </c>
      <c r="AH15" s="362"/>
      <c r="AI15" s="361">
        <v>0</v>
      </c>
      <c r="AJ15" s="362"/>
      <c r="AK15" s="361">
        <f t="shared" si="4"/>
        <v>0</v>
      </c>
      <c r="AL15" s="362"/>
      <c r="AM15" s="361">
        <f t="shared" si="5"/>
        <v>0</v>
      </c>
      <c r="AN15" s="362"/>
      <c r="AO15" s="361">
        <f t="shared" si="6"/>
        <v>0</v>
      </c>
      <c r="AP15" s="362"/>
      <c r="AQ15" s="361">
        <v>0</v>
      </c>
      <c r="AR15" s="362"/>
      <c r="AS15" s="361">
        <v>0</v>
      </c>
      <c r="AT15" s="362"/>
      <c r="AU15" s="361">
        <v>0</v>
      </c>
      <c r="AV15" s="362"/>
      <c r="AW15" s="361">
        <v>0</v>
      </c>
      <c r="AX15" s="362"/>
      <c r="AY15" s="361">
        <v>0</v>
      </c>
      <c r="AZ15" s="362"/>
      <c r="BA15" s="361">
        <v>0</v>
      </c>
      <c r="BB15" s="362"/>
      <c r="BC15" s="361">
        <v>0</v>
      </c>
      <c r="BD15" s="362"/>
      <c r="BE15" s="361">
        <f t="shared" si="7"/>
        <v>0</v>
      </c>
      <c r="BF15" s="362"/>
      <c r="BG15" s="361">
        <f t="shared" si="8"/>
        <v>0</v>
      </c>
      <c r="BH15" s="362"/>
      <c r="BI15" s="361">
        <f t="shared" si="9"/>
        <v>0</v>
      </c>
      <c r="BJ15" s="362"/>
      <c r="BK15" s="361">
        <v>28937.65</v>
      </c>
      <c r="BL15" s="362"/>
      <c r="BM15" s="361">
        <v>-16479.669999999998</v>
      </c>
      <c r="BN15" s="361"/>
      <c r="BO15" s="361">
        <f t="shared" si="11"/>
        <v>12457.980000000003</v>
      </c>
      <c r="BP15" s="362"/>
      <c r="BQ15" s="361">
        <v>-1324.5</v>
      </c>
      <c r="BR15" s="362"/>
      <c r="BS15" s="361">
        <f t="shared" si="12"/>
        <v>11133.480000000003</v>
      </c>
      <c r="BT15" s="362"/>
      <c r="BU15" s="361">
        <f t="shared" si="10"/>
        <v>11133.48</v>
      </c>
    </row>
    <row r="16" spans="1:73" ht="15.75" x14ac:dyDescent="0.25">
      <c r="A16" s="360"/>
      <c r="B16" s="360" t="s">
        <v>217</v>
      </c>
      <c r="C16" s="361">
        <v>0</v>
      </c>
      <c r="D16" s="362"/>
      <c r="E16" s="361">
        <v>0</v>
      </c>
      <c r="F16" s="362"/>
      <c r="G16" s="361">
        <v>0</v>
      </c>
      <c r="H16" s="362"/>
      <c r="I16" s="361">
        <v>0</v>
      </c>
      <c r="J16" s="362"/>
      <c r="K16" s="361">
        <f t="shared" si="0"/>
        <v>0</v>
      </c>
      <c r="L16" s="362"/>
      <c r="M16" s="361">
        <v>0</v>
      </c>
      <c r="N16" s="362"/>
      <c r="O16" s="361">
        <v>0</v>
      </c>
      <c r="P16" s="362"/>
      <c r="Q16" s="361">
        <f t="shared" si="1"/>
        <v>0</v>
      </c>
      <c r="R16" s="362"/>
      <c r="S16" s="361">
        <v>0</v>
      </c>
      <c r="T16" s="362"/>
      <c r="U16" s="361">
        <v>0</v>
      </c>
      <c r="V16" s="362"/>
      <c r="W16" s="361">
        <v>0</v>
      </c>
      <c r="X16" s="362"/>
      <c r="Y16" s="361">
        <v>0</v>
      </c>
      <c r="Z16" s="362"/>
      <c r="AA16" s="361">
        <v>0</v>
      </c>
      <c r="AB16" s="362"/>
      <c r="AC16" s="361">
        <f t="shared" si="2"/>
        <v>0</v>
      </c>
      <c r="AD16" s="362"/>
      <c r="AE16" s="361">
        <f t="shared" si="3"/>
        <v>0</v>
      </c>
      <c r="AF16" s="362"/>
      <c r="AG16" s="361">
        <v>0</v>
      </c>
      <c r="AH16" s="362"/>
      <c r="AI16" s="361">
        <v>0</v>
      </c>
      <c r="AJ16" s="362"/>
      <c r="AK16" s="361">
        <f t="shared" si="4"/>
        <v>0</v>
      </c>
      <c r="AL16" s="362"/>
      <c r="AM16" s="361">
        <f t="shared" si="5"/>
        <v>0</v>
      </c>
      <c r="AN16" s="362"/>
      <c r="AO16" s="361">
        <f t="shared" si="6"/>
        <v>0</v>
      </c>
      <c r="AP16" s="362"/>
      <c r="AQ16" s="361">
        <v>0</v>
      </c>
      <c r="AR16" s="362"/>
      <c r="AS16" s="361">
        <v>0</v>
      </c>
      <c r="AT16" s="362"/>
      <c r="AU16" s="361">
        <v>0</v>
      </c>
      <c r="AV16" s="362"/>
      <c r="AW16" s="361">
        <v>0</v>
      </c>
      <c r="AX16" s="362"/>
      <c r="AY16" s="361">
        <v>0</v>
      </c>
      <c r="AZ16" s="362"/>
      <c r="BA16" s="361">
        <v>0</v>
      </c>
      <c r="BB16" s="362"/>
      <c r="BC16" s="361">
        <v>0</v>
      </c>
      <c r="BD16" s="362"/>
      <c r="BE16" s="361">
        <f t="shared" si="7"/>
        <v>0</v>
      </c>
      <c r="BF16" s="362"/>
      <c r="BG16" s="361">
        <f t="shared" si="8"/>
        <v>0</v>
      </c>
      <c r="BH16" s="362"/>
      <c r="BI16" s="361">
        <f t="shared" si="9"/>
        <v>0</v>
      </c>
      <c r="BJ16" s="362"/>
      <c r="BK16" s="361">
        <v>18356.05</v>
      </c>
      <c r="BL16" s="362"/>
      <c r="BM16" s="361">
        <v>-15163.2</v>
      </c>
      <c r="BN16" s="361"/>
      <c r="BO16" s="361">
        <f t="shared" si="11"/>
        <v>3192.8499999999985</v>
      </c>
      <c r="BP16" s="362"/>
      <c r="BQ16" s="361">
        <v>-219</v>
      </c>
      <c r="BR16" s="362"/>
      <c r="BS16" s="361">
        <f t="shared" si="12"/>
        <v>2973.8499999999985</v>
      </c>
      <c r="BT16" s="362"/>
      <c r="BU16" s="361">
        <f t="shared" si="10"/>
        <v>2973.85</v>
      </c>
    </row>
    <row r="17" spans="1:73" ht="15.75" x14ac:dyDescent="0.25">
      <c r="A17" s="360"/>
      <c r="B17" s="360" t="s">
        <v>62</v>
      </c>
      <c r="C17" s="361">
        <v>0</v>
      </c>
      <c r="D17" s="362"/>
      <c r="E17" s="361">
        <v>0</v>
      </c>
      <c r="F17" s="362"/>
      <c r="G17" s="361">
        <v>0</v>
      </c>
      <c r="H17" s="362"/>
      <c r="I17" s="361">
        <v>0</v>
      </c>
      <c r="J17" s="362"/>
      <c r="K17" s="361">
        <f t="shared" si="0"/>
        <v>0</v>
      </c>
      <c r="L17" s="362"/>
      <c r="M17" s="361">
        <v>0</v>
      </c>
      <c r="N17" s="362"/>
      <c r="O17" s="361">
        <v>0</v>
      </c>
      <c r="P17" s="362"/>
      <c r="Q17" s="361">
        <f t="shared" si="1"/>
        <v>0</v>
      </c>
      <c r="R17" s="362"/>
      <c r="S17" s="361">
        <v>0</v>
      </c>
      <c r="T17" s="362"/>
      <c r="U17" s="361">
        <v>0</v>
      </c>
      <c r="V17" s="362"/>
      <c r="W17" s="361">
        <v>0</v>
      </c>
      <c r="X17" s="362"/>
      <c r="Y17" s="361">
        <v>0</v>
      </c>
      <c r="Z17" s="362"/>
      <c r="AA17" s="361">
        <v>0</v>
      </c>
      <c r="AB17" s="362"/>
      <c r="AC17" s="361">
        <f t="shared" si="2"/>
        <v>0</v>
      </c>
      <c r="AD17" s="362"/>
      <c r="AE17" s="361">
        <f t="shared" si="3"/>
        <v>0</v>
      </c>
      <c r="AF17" s="362"/>
      <c r="AG17" s="361">
        <v>0</v>
      </c>
      <c r="AH17" s="362"/>
      <c r="AI17" s="361">
        <v>0</v>
      </c>
      <c r="AJ17" s="362"/>
      <c r="AK17" s="361">
        <f t="shared" si="4"/>
        <v>0</v>
      </c>
      <c r="AL17" s="362"/>
      <c r="AM17" s="361">
        <f t="shared" si="5"/>
        <v>0</v>
      </c>
      <c r="AN17" s="362"/>
      <c r="AO17" s="361">
        <f t="shared" si="6"/>
        <v>0</v>
      </c>
      <c r="AP17" s="362"/>
      <c r="AQ17" s="361">
        <v>0</v>
      </c>
      <c r="AR17" s="362"/>
      <c r="AS17" s="361">
        <v>0</v>
      </c>
      <c r="AT17" s="362"/>
      <c r="AU17" s="361">
        <v>0</v>
      </c>
      <c r="AV17" s="362"/>
      <c r="AW17" s="361">
        <v>0</v>
      </c>
      <c r="AX17" s="362"/>
      <c r="AY17" s="361">
        <v>0</v>
      </c>
      <c r="AZ17" s="362"/>
      <c r="BA17" s="361">
        <v>0</v>
      </c>
      <c r="BB17" s="362"/>
      <c r="BC17" s="361">
        <v>0</v>
      </c>
      <c r="BD17" s="362"/>
      <c r="BE17" s="361">
        <f t="shared" si="7"/>
        <v>0</v>
      </c>
      <c r="BF17" s="362"/>
      <c r="BG17" s="361">
        <f t="shared" si="8"/>
        <v>0</v>
      </c>
      <c r="BH17" s="362"/>
      <c r="BI17" s="361">
        <f t="shared" si="9"/>
        <v>0</v>
      </c>
      <c r="BJ17" s="362"/>
      <c r="BK17" s="361">
        <v>18274</v>
      </c>
      <c r="BL17" s="362"/>
      <c r="BM17" s="361">
        <v>-3359.04</v>
      </c>
      <c r="BN17" s="361"/>
      <c r="BO17" s="361">
        <f t="shared" si="11"/>
        <v>14914.96</v>
      </c>
      <c r="BP17" s="362"/>
      <c r="BQ17" s="361">
        <v>5120</v>
      </c>
      <c r="BR17" s="362"/>
      <c r="BS17" s="361">
        <f t="shared" si="12"/>
        <v>20034.96</v>
      </c>
      <c r="BT17" s="362"/>
      <c r="BU17" s="361">
        <f t="shared" si="10"/>
        <v>20034.96</v>
      </c>
    </row>
    <row r="18" spans="1:73" ht="15.75" x14ac:dyDescent="0.25">
      <c r="A18" s="360"/>
      <c r="B18" s="360" t="s">
        <v>155</v>
      </c>
      <c r="C18" s="361">
        <v>0</v>
      </c>
      <c r="D18" s="362"/>
      <c r="E18" s="361">
        <v>0</v>
      </c>
      <c r="F18" s="362"/>
      <c r="G18" s="361">
        <v>0</v>
      </c>
      <c r="H18" s="362"/>
      <c r="I18" s="361">
        <v>0</v>
      </c>
      <c r="J18" s="362"/>
      <c r="K18" s="361">
        <f t="shared" si="0"/>
        <v>0</v>
      </c>
      <c r="L18" s="362"/>
      <c r="M18" s="361">
        <v>0</v>
      </c>
      <c r="N18" s="362"/>
      <c r="O18" s="361">
        <v>0</v>
      </c>
      <c r="P18" s="362"/>
      <c r="Q18" s="361">
        <f t="shared" si="1"/>
        <v>0</v>
      </c>
      <c r="R18" s="362"/>
      <c r="S18" s="361">
        <v>946</v>
      </c>
      <c r="T18" s="362"/>
      <c r="U18" s="361">
        <v>0</v>
      </c>
      <c r="V18" s="362"/>
      <c r="W18" s="361">
        <v>-10590.97</v>
      </c>
      <c r="X18" s="362"/>
      <c r="Y18" s="361">
        <v>0</v>
      </c>
      <c r="Z18" s="362"/>
      <c r="AA18" s="361">
        <v>0</v>
      </c>
      <c r="AB18" s="362"/>
      <c r="AC18" s="361">
        <f t="shared" si="2"/>
        <v>-9644.9699999999993</v>
      </c>
      <c r="AD18" s="362"/>
      <c r="AE18" s="361">
        <f t="shared" si="3"/>
        <v>-9644.9699999999993</v>
      </c>
      <c r="AF18" s="362"/>
      <c r="AG18" s="361">
        <v>-2350</v>
      </c>
      <c r="AH18" s="362"/>
      <c r="AI18" s="361">
        <v>0</v>
      </c>
      <c r="AJ18" s="362"/>
      <c r="AK18" s="361">
        <f t="shared" si="4"/>
        <v>-2350</v>
      </c>
      <c r="AL18" s="362"/>
      <c r="AM18" s="361">
        <f t="shared" si="5"/>
        <v>-2350</v>
      </c>
      <c r="AN18" s="362"/>
      <c r="AO18" s="361">
        <f t="shared" si="6"/>
        <v>-11994.97</v>
      </c>
      <c r="AP18" s="362"/>
      <c r="AQ18" s="361">
        <v>0</v>
      </c>
      <c r="AR18" s="362"/>
      <c r="AS18" s="361">
        <v>0</v>
      </c>
      <c r="AT18" s="362"/>
      <c r="AU18" s="361">
        <v>0</v>
      </c>
      <c r="AV18" s="362"/>
      <c r="AW18" s="361">
        <v>250</v>
      </c>
      <c r="AX18" s="362"/>
      <c r="AY18" s="361">
        <v>0</v>
      </c>
      <c r="AZ18" s="362"/>
      <c r="BA18" s="361">
        <v>0</v>
      </c>
      <c r="BB18" s="362"/>
      <c r="BC18" s="361">
        <v>0</v>
      </c>
      <c r="BD18" s="362"/>
      <c r="BE18" s="361">
        <f t="shared" si="7"/>
        <v>250</v>
      </c>
      <c r="BF18" s="362"/>
      <c r="BG18" s="361">
        <f t="shared" si="8"/>
        <v>250</v>
      </c>
      <c r="BH18" s="362"/>
      <c r="BI18" s="361">
        <f t="shared" si="9"/>
        <v>250</v>
      </c>
      <c r="BJ18" s="362"/>
      <c r="BK18" s="361">
        <v>0</v>
      </c>
      <c r="BL18" s="362"/>
      <c r="BM18" s="361">
        <v>-250</v>
      </c>
      <c r="BN18" s="361"/>
      <c r="BO18" s="361">
        <f t="shared" si="11"/>
        <v>-250</v>
      </c>
      <c r="BP18" s="362"/>
      <c r="BQ18" s="361">
        <v>0</v>
      </c>
      <c r="BR18" s="362"/>
      <c r="BS18" s="361">
        <f t="shared" si="12"/>
        <v>-250</v>
      </c>
      <c r="BT18" s="362"/>
      <c r="BU18" s="361">
        <f t="shared" si="10"/>
        <v>0</v>
      </c>
    </row>
    <row r="19" spans="1:73" ht="15.75" x14ac:dyDescent="0.25">
      <c r="A19" s="360"/>
      <c r="B19" s="360" t="s">
        <v>218</v>
      </c>
      <c r="C19" s="361">
        <v>0</v>
      </c>
      <c r="D19" s="362"/>
      <c r="E19" s="361">
        <v>0</v>
      </c>
      <c r="F19" s="362"/>
      <c r="G19" s="361">
        <v>0</v>
      </c>
      <c r="H19" s="362"/>
      <c r="I19" s="361">
        <v>0</v>
      </c>
      <c r="J19" s="362"/>
      <c r="K19" s="361">
        <f t="shared" si="0"/>
        <v>0</v>
      </c>
      <c r="L19" s="362"/>
      <c r="M19" s="361">
        <v>0</v>
      </c>
      <c r="N19" s="362"/>
      <c r="O19" s="361">
        <v>0</v>
      </c>
      <c r="P19" s="362"/>
      <c r="Q19" s="361">
        <f t="shared" si="1"/>
        <v>0</v>
      </c>
      <c r="R19" s="362"/>
      <c r="S19" s="361">
        <v>0</v>
      </c>
      <c r="T19" s="362"/>
      <c r="U19" s="361">
        <v>0</v>
      </c>
      <c r="V19" s="362"/>
      <c r="W19" s="361">
        <v>0</v>
      </c>
      <c r="X19" s="362"/>
      <c r="Y19" s="361">
        <v>0</v>
      </c>
      <c r="Z19" s="362"/>
      <c r="AA19" s="361">
        <v>0</v>
      </c>
      <c r="AB19" s="362"/>
      <c r="AC19" s="361">
        <f t="shared" si="2"/>
        <v>0</v>
      </c>
      <c r="AD19" s="362"/>
      <c r="AE19" s="361">
        <f t="shared" si="3"/>
        <v>0</v>
      </c>
      <c r="AF19" s="362"/>
      <c r="AG19" s="361">
        <v>0</v>
      </c>
      <c r="AH19" s="362"/>
      <c r="AI19" s="361">
        <v>0</v>
      </c>
      <c r="AJ19" s="362"/>
      <c r="AK19" s="361">
        <f t="shared" si="4"/>
        <v>0</v>
      </c>
      <c r="AL19" s="362"/>
      <c r="AM19" s="361">
        <f t="shared" si="5"/>
        <v>0</v>
      </c>
      <c r="AN19" s="362"/>
      <c r="AO19" s="361">
        <f t="shared" si="6"/>
        <v>0</v>
      </c>
      <c r="AP19" s="362"/>
      <c r="AQ19" s="361">
        <v>0</v>
      </c>
      <c r="AR19" s="362"/>
      <c r="AS19" s="361">
        <v>0</v>
      </c>
      <c r="AT19" s="362"/>
      <c r="AU19" s="361">
        <v>0</v>
      </c>
      <c r="AV19" s="362"/>
      <c r="AW19" s="361">
        <v>0</v>
      </c>
      <c r="AX19" s="362"/>
      <c r="AY19" s="361">
        <v>0</v>
      </c>
      <c r="AZ19" s="362"/>
      <c r="BA19" s="361">
        <v>0</v>
      </c>
      <c r="BB19" s="362"/>
      <c r="BC19" s="361">
        <v>0</v>
      </c>
      <c r="BD19" s="362"/>
      <c r="BE19" s="361">
        <f t="shared" si="7"/>
        <v>0</v>
      </c>
      <c r="BF19" s="362"/>
      <c r="BG19" s="361">
        <f t="shared" si="8"/>
        <v>0</v>
      </c>
      <c r="BH19" s="362"/>
      <c r="BI19" s="361">
        <f t="shared" si="9"/>
        <v>0</v>
      </c>
      <c r="BJ19" s="362"/>
      <c r="BK19" s="361">
        <v>0</v>
      </c>
      <c r="BL19" s="362"/>
      <c r="BM19" s="361">
        <v>2214.3000000000002</v>
      </c>
      <c r="BN19" s="361"/>
      <c r="BO19" s="361">
        <f t="shared" si="11"/>
        <v>2214.3000000000002</v>
      </c>
      <c r="BP19" s="362"/>
      <c r="BQ19" s="361">
        <v>0</v>
      </c>
      <c r="BR19" s="362"/>
      <c r="BS19" s="361">
        <f t="shared" si="12"/>
        <v>2214.3000000000002</v>
      </c>
      <c r="BT19" s="362"/>
      <c r="BU19" s="361">
        <f t="shared" si="10"/>
        <v>2214.3000000000002</v>
      </c>
    </row>
    <row r="20" spans="1:73" ht="15.75" x14ac:dyDescent="0.25">
      <c r="A20" s="360"/>
      <c r="B20" s="360" t="s">
        <v>219</v>
      </c>
      <c r="C20" s="361">
        <v>0</v>
      </c>
      <c r="D20" s="362"/>
      <c r="E20" s="361">
        <v>0</v>
      </c>
      <c r="F20" s="362"/>
      <c r="G20" s="361">
        <v>0</v>
      </c>
      <c r="H20" s="362"/>
      <c r="I20" s="361">
        <v>0</v>
      </c>
      <c r="J20" s="362"/>
      <c r="K20" s="361">
        <f t="shared" si="0"/>
        <v>0</v>
      </c>
      <c r="L20" s="362"/>
      <c r="M20" s="361">
        <v>0</v>
      </c>
      <c r="N20" s="362"/>
      <c r="O20" s="361">
        <v>0</v>
      </c>
      <c r="P20" s="362"/>
      <c r="Q20" s="361">
        <f t="shared" si="1"/>
        <v>0</v>
      </c>
      <c r="R20" s="362"/>
      <c r="S20" s="361">
        <v>0</v>
      </c>
      <c r="T20" s="362"/>
      <c r="U20" s="361">
        <v>0</v>
      </c>
      <c r="V20" s="362"/>
      <c r="W20" s="361">
        <v>0</v>
      </c>
      <c r="X20" s="362"/>
      <c r="Y20" s="361">
        <v>0</v>
      </c>
      <c r="Z20" s="362"/>
      <c r="AA20" s="361">
        <v>0</v>
      </c>
      <c r="AB20" s="362"/>
      <c r="AC20" s="361">
        <f t="shared" si="2"/>
        <v>0</v>
      </c>
      <c r="AD20" s="362"/>
      <c r="AE20" s="361">
        <f t="shared" si="3"/>
        <v>0</v>
      </c>
      <c r="AF20" s="362"/>
      <c r="AG20" s="361">
        <v>0</v>
      </c>
      <c r="AH20" s="362"/>
      <c r="AI20" s="361">
        <v>0</v>
      </c>
      <c r="AJ20" s="362"/>
      <c r="AK20" s="361">
        <f t="shared" si="4"/>
        <v>0</v>
      </c>
      <c r="AL20" s="362"/>
      <c r="AM20" s="361">
        <f t="shared" si="5"/>
        <v>0</v>
      </c>
      <c r="AN20" s="362"/>
      <c r="AO20" s="361">
        <f t="shared" si="6"/>
        <v>0</v>
      </c>
      <c r="AP20" s="362"/>
      <c r="AQ20" s="361">
        <v>0</v>
      </c>
      <c r="AR20" s="362"/>
      <c r="AS20" s="361">
        <v>0</v>
      </c>
      <c r="AT20" s="362"/>
      <c r="AU20" s="361">
        <v>0</v>
      </c>
      <c r="AV20" s="362"/>
      <c r="AW20" s="361">
        <v>0</v>
      </c>
      <c r="AX20" s="362"/>
      <c r="AY20" s="361">
        <v>0</v>
      </c>
      <c r="AZ20" s="362"/>
      <c r="BA20" s="361">
        <v>0</v>
      </c>
      <c r="BB20" s="362"/>
      <c r="BC20" s="361">
        <v>0</v>
      </c>
      <c r="BD20" s="362"/>
      <c r="BE20" s="361">
        <f t="shared" si="7"/>
        <v>0</v>
      </c>
      <c r="BF20" s="362"/>
      <c r="BG20" s="361">
        <f t="shared" si="8"/>
        <v>0</v>
      </c>
      <c r="BH20" s="362"/>
      <c r="BI20" s="361">
        <f t="shared" si="9"/>
        <v>0</v>
      </c>
      <c r="BJ20" s="362"/>
      <c r="BK20" s="361">
        <v>0</v>
      </c>
      <c r="BL20" s="362"/>
      <c r="BM20" s="361">
        <v>3000</v>
      </c>
      <c r="BN20" s="361"/>
      <c r="BO20" s="361">
        <f t="shared" si="11"/>
        <v>3000</v>
      </c>
      <c r="BP20" s="362"/>
      <c r="BQ20" s="361">
        <v>-3000</v>
      </c>
      <c r="BR20" s="362"/>
      <c r="BS20" s="361">
        <f t="shared" si="12"/>
        <v>0</v>
      </c>
      <c r="BT20" s="362"/>
      <c r="BU20" s="361">
        <f t="shared" si="10"/>
        <v>0</v>
      </c>
    </row>
    <row r="21" spans="1:73" ht="16.5" thickBot="1" x14ac:dyDescent="0.3">
      <c r="A21" s="360"/>
      <c r="B21" s="360" t="s">
        <v>108</v>
      </c>
      <c r="C21" s="361">
        <v>0</v>
      </c>
      <c r="D21" s="362"/>
      <c r="E21" s="361">
        <v>0</v>
      </c>
      <c r="F21" s="362"/>
      <c r="G21" s="361">
        <v>0</v>
      </c>
      <c r="H21" s="362"/>
      <c r="I21" s="361">
        <v>0</v>
      </c>
      <c r="J21" s="362"/>
      <c r="K21" s="361">
        <f t="shared" si="0"/>
        <v>0</v>
      </c>
      <c r="L21" s="362"/>
      <c r="M21" s="361">
        <v>0</v>
      </c>
      <c r="N21" s="362"/>
      <c r="O21" s="361">
        <v>0</v>
      </c>
      <c r="P21" s="362"/>
      <c r="Q21" s="361">
        <f t="shared" si="1"/>
        <v>0</v>
      </c>
      <c r="R21" s="362"/>
      <c r="S21" s="361">
        <v>0</v>
      </c>
      <c r="T21" s="362"/>
      <c r="U21" s="361">
        <v>0</v>
      </c>
      <c r="V21" s="362"/>
      <c r="W21" s="361">
        <v>0</v>
      </c>
      <c r="X21" s="362"/>
      <c r="Y21" s="361">
        <v>0</v>
      </c>
      <c r="Z21" s="362"/>
      <c r="AA21" s="361">
        <v>0</v>
      </c>
      <c r="AB21" s="362"/>
      <c r="AC21" s="361">
        <f t="shared" si="2"/>
        <v>0</v>
      </c>
      <c r="AD21" s="362"/>
      <c r="AE21" s="361">
        <f t="shared" si="3"/>
        <v>0</v>
      </c>
      <c r="AF21" s="362"/>
      <c r="AG21" s="361">
        <v>0</v>
      </c>
      <c r="AH21" s="362"/>
      <c r="AI21" s="361">
        <v>0</v>
      </c>
      <c r="AJ21" s="362"/>
      <c r="AK21" s="361">
        <f t="shared" si="4"/>
        <v>0</v>
      </c>
      <c r="AL21" s="362"/>
      <c r="AM21" s="361">
        <f t="shared" si="5"/>
        <v>0</v>
      </c>
      <c r="AN21" s="362"/>
      <c r="AO21" s="361">
        <f t="shared" si="6"/>
        <v>0</v>
      </c>
      <c r="AP21" s="362"/>
      <c r="AQ21" s="361">
        <v>0</v>
      </c>
      <c r="AR21" s="362"/>
      <c r="AS21" s="361">
        <v>0</v>
      </c>
      <c r="AT21" s="362"/>
      <c r="AU21" s="361">
        <v>0</v>
      </c>
      <c r="AV21" s="362"/>
      <c r="AW21" s="361">
        <v>0</v>
      </c>
      <c r="AX21" s="362"/>
      <c r="AY21" s="361">
        <v>0</v>
      </c>
      <c r="AZ21" s="362"/>
      <c r="BA21" s="361">
        <v>0</v>
      </c>
      <c r="BB21" s="362"/>
      <c r="BC21" s="361">
        <v>0</v>
      </c>
      <c r="BD21" s="362"/>
      <c r="BE21" s="361">
        <f t="shared" si="7"/>
        <v>0</v>
      </c>
      <c r="BF21" s="362"/>
      <c r="BG21" s="361">
        <f t="shared" si="8"/>
        <v>0</v>
      </c>
      <c r="BH21" s="362"/>
      <c r="BI21" s="361">
        <f t="shared" si="9"/>
        <v>0</v>
      </c>
      <c r="BJ21" s="362"/>
      <c r="BK21" s="361">
        <v>6406</v>
      </c>
      <c r="BL21" s="362"/>
      <c r="BM21" s="361">
        <v>-2052.0700000000002</v>
      </c>
      <c r="BN21" s="361"/>
      <c r="BO21" s="361">
        <f>BK21+BM21</f>
        <v>4353.93</v>
      </c>
      <c r="BP21" s="362"/>
      <c r="BQ21" s="361">
        <v>-99.11</v>
      </c>
      <c r="BR21" s="362"/>
      <c r="BS21" s="361">
        <f>BO21+BQ21</f>
        <v>4254.8200000000006</v>
      </c>
      <c r="BT21" s="362"/>
      <c r="BU21" s="361">
        <f t="shared" si="10"/>
        <v>4254.82</v>
      </c>
    </row>
    <row r="22" spans="1:73" ht="16.5" thickBot="1" x14ac:dyDescent="0.3">
      <c r="A22" s="360" t="s">
        <v>220</v>
      </c>
      <c r="B22" s="360"/>
      <c r="C22" s="363">
        <f>ROUND(SUM(C4:C21),5)</f>
        <v>136.65</v>
      </c>
      <c r="D22" s="360"/>
      <c r="E22" s="363">
        <f>ROUND(SUM(E4:E21),5)</f>
        <v>-78978.19</v>
      </c>
      <c r="F22" s="360"/>
      <c r="G22" s="363">
        <f>ROUND(SUM(G4:G21),5)</f>
        <v>16453.849999999999</v>
      </c>
      <c r="H22" s="360"/>
      <c r="I22" s="363">
        <f>ROUND(SUM(I4:I21),5)</f>
        <v>38726.14</v>
      </c>
      <c r="J22" s="360"/>
      <c r="K22" s="363">
        <f t="shared" si="0"/>
        <v>55179.99</v>
      </c>
      <c r="L22" s="360"/>
      <c r="M22" s="363">
        <f>ROUND(SUM(M4:M21),5)</f>
        <v>13184.37</v>
      </c>
      <c r="N22" s="360"/>
      <c r="O22" s="363">
        <f>ROUND(SUM(O4:O21),5)</f>
        <v>20.14</v>
      </c>
      <c r="P22" s="360"/>
      <c r="Q22" s="363">
        <f t="shared" si="1"/>
        <v>-10457.040000000001</v>
      </c>
      <c r="R22" s="360"/>
      <c r="S22" s="363">
        <f>ROUND(SUM(S4:S21),5)</f>
        <v>946</v>
      </c>
      <c r="T22" s="360"/>
      <c r="U22" s="363">
        <f>ROUND(SUM(U4:U21),5)</f>
        <v>-4000</v>
      </c>
      <c r="V22" s="360"/>
      <c r="W22" s="363">
        <f>ROUND(SUM(W4:W21),5)</f>
        <v>0</v>
      </c>
      <c r="X22" s="360"/>
      <c r="Y22" s="363">
        <f>ROUND(SUM(Y4:Y21),5)</f>
        <v>1</v>
      </c>
      <c r="Z22" s="360"/>
      <c r="AA22" s="363">
        <f>ROUND(SUM(AA4:AA21),5)</f>
        <v>-42.5</v>
      </c>
      <c r="AB22" s="360"/>
      <c r="AC22" s="363">
        <f t="shared" si="2"/>
        <v>-3095.5</v>
      </c>
      <c r="AD22" s="360"/>
      <c r="AE22" s="363">
        <f t="shared" si="3"/>
        <v>-13552.54</v>
      </c>
      <c r="AF22" s="360"/>
      <c r="AG22" s="363">
        <f>ROUND(SUM(AG4:AG21),5)</f>
        <v>0</v>
      </c>
      <c r="AH22" s="360"/>
      <c r="AI22" s="363">
        <f>ROUND(SUM(AI4:AI21),5)</f>
        <v>500</v>
      </c>
      <c r="AJ22" s="360"/>
      <c r="AK22" s="363">
        <f t="shared" si="4"/>
        <v>500</v>
      </c>
      <c r="AL22" s="360"/>
      <c r="AM22" s="363">
        <f t="shared" si="5"/>
        <v>500</v>
      </c>
      <c r="AN22" s="360"/>
      <c r="AO22" s="363">
        <f t="shared" si="6"/>
        <v>-13052.54</v>
      </c>
      <c r="AP22" s="360"/>
      <c r="AQ22" s="363">
        <f>ROUND(SUM(AQ4:AQ21),5)</f>
        <v>35</v>
      </c>
      <c r="AR22" s="360"/>
      <c r="AS22" s="363">
        <f>ROUND(SUM(AS4:AS21),5)</f>
        <v>175</v>
      </c>
      <c r="AT22" s="360"/>
      <c r="AU22" s="363">
        <f>ROUND(SUM(AU4:AU21),5)</f>
        <v>250</v>
      </c>
      <c r="AV22" s="360"/>
      <c r="AW22" s="363">
        <f>ROUND(SUM(AW4:AW21),5)</f>
        <v>250</v>
      </c>
      <c r="AX22" s="360"/>
      <c r="AY22" s="363">
        <f>ROUND(SUM(AY4:AY21),5)</f>
        <v>1861.73</v>
      </c>
      <c r="AZ22" s="360"/>
      <c r="BA22" s="363">
        <f>ROUND(SUM(BA4:BA21),5)</f>
        <v>936.05</v>
      </c>
      <c r="BB22" s="360"/>
      <c r="BC22" s="363">
        <f>ROUND(SUM(BC4:BC21),5)</f>
        <v>0</v>
      </c>
      <c r="BD22" s="360"/>
      <c r="BE22" s="363">
        <f t="shared" si="7"/>
        <v>3507.78</v>
      </c>
      <c r="BF22" s="360"/>
      <c r="BG22" s="363">
        <f t="shared" si="8"/>
        <v>3507.78</v>
      </c>
      <c r="BH22" s="360"/>
      <c r="BI22" s="363">
        <f t="shared" si="9"/>
        <v>3507.78</v>
      </c>
      <c r="BJ22" s="360"/>
      <c r="BK22" s="363">
        <f>ROUND(SUM(BK4:BK21),5)</f>
        <v>161504.15</v>
      </c>
      <c r="BL22" s="360"/>
      <c r="BM22" s="363">
        <f>ROUND(SUM(BM4:BM21),5)</f>
        <v>2532.0100000000002</v>
      </c>
      <c r="BN22" s="364"/>
      <c r="BO22" s="363">
        <f>SUM(BO4:BO21)</f>
        <v>164036.15999999997</v>
      </c>
      <c r="BP22" s="360"/>
      <c r="BQ22" s="363">
        <f>SUM(BQ4:BQ21)</f>
        <v>10055.929999999998</v>
      </c>
      <c r="BR22" s="360"/>
      <c r="BS22" s="363">
        <f>SUM(BS4:BS21)</f>
        <v>174092.09</v>
      </c>
      <c r="BT22" s="360"/>
      <c r="BU22" s="363">
        <f t="shared" si="10"/>
        <v>177599.87</v>
      </c>
    </row>
    <row r="23" spans="1:73" ht="19.5" thickTop="1" x14ac:dyDescent="0.3"/>
  </sheetData>
  <pageMargins left="0.7" right="0.7" top="0.75" bottom="0.75" header="0.3" footer="0.3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8732-B928-4A6B-B04F-C99E01E1631E}">
  <sheetPr>
    <pageSetUpPr fitToPage="1"/>
  </sheetPr>
  <dimension ref="A1:X49"/>
  <sheetViews>
    <sheetView zoomScale="80" zoomScaleNormal="80" workbookViewId="0">
      <selection activeCell="O31" sqref="O31"/>
    </sheetView>
  </sheetViews>
  <sheetFormatPr defaultRowHeight="18.75" x14ac:dyDescent="0.3"/>
  <cols>
    <col min="1" max="1" width="54" bestFit="1" customWidth="1"/>
    <col min="2" max="2" width="8.85546875" hidden="1" customWidth="1"/>
    <col min="3" max="3" width="23.42578125" hidden="1" customWidth="1"/>
    <col min="4" max="4" width="15" hidden="1" customWidth="1"/>
    <col min="5" max="5" width="20.28515625" hidden="1" customWidth="1"/>
    <col min="6" max="6" width="15.28515625" hidden="1" customWidth="1"/>
    <col min="7" max="9" width="18.42578125" hidden="1" customWidth="1"/>
    <col min="10" max="10" width="34" hidden="1" customWidth="1"/>
    <col min="11" max="11" width="22.7109375" hidden="1" customWidth="1"/>
    <col min="12" max="12" width="8.85546875" hidden="1" customWidth="1"/>
    <col min="13" max="13" width="26.28515625" style="31" hidden="1" customWidth="1"/>
    <col min="14" max="14" width="11.85546875" style="31" hidden="1" customWidth="1"/>
    <col min="15" max="15" width="26.28515625" style="31" customWidth="1"/>
    <col min="16" max="16" width="5" style="31" customWidth="1"/>
    <col min="17" max="17" width="54.7109375" customWidth="1"/>
    <col min="19" max="19" width="18.7109375" hidden="1" customWidth="1"/>
    <col min="20" max="20" width="18.5703125" customWidth="1"/>
    <col min="22" max="22" width="16" bestFit="1" customWidth="1"/>
    <col min="23" max="23" width="15.5703125" customWidth="1"/>
    <col min="24" max="24" width="18.42578125" customWidth="1"/>
  </cols>
  <sheetData>
    <row r="1" spans="1:24" ht="21" x14ac:dyDescent="0.35">
      <c r="A1" s="30" t="s">
        <v>221</v>
      </c>
      <c r="B1" s="37"/>
      <c r="C1" s="37"/>
      <c r="D1" s="37"/>
      <c r="E1" s="37"/>
      <c r="F1" s="37"/>
      <c r="G1" s="365"/>
      <c r="H1" s="365"/>
      <c r="I1" s="365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4" ht="21.75" thickBot="1" x14ac:dyDescent="0.4">
      <c r="A2" s="366"/>
      <c r="B2" s="366"/>
      <c r="C2" s="366"/>
      <c r="D2" s="366"/>
      <c r="E2" s="366"/>
      <c r="F2" s="366"/>
      <c r="G2" s="367"/>
      <c r="H2" s="367"/>
      <c r="I2" s="367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4" ht="21" x14ac:dyDescent="0.35">
      <c r="A3" s="37"/>
      <c r="B3" s="37"/>
      <c r="C3" s="37" t="s">
        <v>222</v>
      </c>
      <c r="D3" s="37"/>
      <c r="E3" s="37" t="s">
        <v>223</v>
      </c>
      <c r="F3" s="37"/>
      <c r="G3" s="368"/>
      <c r="H3" s="365"/>
      <c r="I3" s="369" t="s">
        <v>224</v>
      </c>
      <c r="J3" s="41"/>
      <c r="K3" s="370" t="s">
        <v>225</v>
      </c>
      <c r="L3" s="41"/>
      <c r="M3" s="34" t="s">
        <v>226</v>
      </c>
      <c r="N3" s="34"/>
      <c r="O3" s="371" t="s">
        <v>227</v>
      </c>
      <c r="P3" s="34"/>
      <c r="Q3" s="41"/>
      <c r="R3" s="34"/>
      <c r="S3" s="370" t="s">
        <v>225</v>
      </c>
      <c r="T3" s="371" t="s">
        <v>261</v>
      </c>
      <c r="V3" s="35"/>
      <c r="W3" s="33"/>
      <c r="X3" s="33"/>
    </row>
    <row r="4" spans="1:24" ht="21" x14ac:dyDescent="0.35">
      <c r="A4" s="37"/>
      <c r="B4" s="37"/>
      <c r="C4" s="37"/>
      <c r="D4" s="37"/>
      <c r="E4" s="372"/>
      <c r="F4" s="37"/>
      <c r="G4" s="373"/>
      <c r="H4" s="365"/>
      <c r="I4" s="374"/>
      <c r="J4" s="41"/>
      <c r="K4" s="375"/>
      <c r="L4" s="41"/>
      <c r="M4" s="376" t="s">
        <v>228</v>
      </c>
      <c r="N4" s="376"/>
      <c r="O4" s="377"/>
      <c r="P4" s="376"/>
      <c r="Q4" s="41"/>
      <c r="R4" s="36"/>
      <c r="S4" s="375"/>
      <c r="T4" s="377"/>
    </row>
    <row r="5" spans="1:24" ht="21" x14ac:dyDescent="0.35">
      <c r="A5" s="37" t="s">
        <v>229</v>
      </c>
      <c r="B5" s="37"/>
      <c r="C5" s="372" t="s">
        <v>230</v>
      </c>
      <c r="D5" s="37"/>
      <c r="E5" s="372" t="s">
        <v>230</v>
      </c>
      <c r="F5" s="37"/>
      <c r="G5" s="378" t="s">
        <v>230</v>
      </c>
      <c r="H5" s="379"/>
      <c r="I5" s="380" t="s">
        <v>230</v>
      </c>
      <c r="J5" s="41"/>
      <c r="K5" s="381" t="s">
        <v>230</v>
      </c>
      <c r="L5" s="41"/>
      <c r="M5" s="376"/>
      <c r="N5" s="376"/>
      <c r="O5" s="382" t="s">
        <v>230</v>
      </c>
      <c r="P5" s="383"/>
      <c r="Q5" s="37" t="s">
        <v>229</v>
      </c>
      <c r="R5" s="36"/>
      <c r="S5" s="381" t="s">
        <v>230</v>
      </c>
      <c r="T5" s="382" t="s">
        <v>230</v>
      </c>
    </row>
    <row r="6" spans="1:24" ht="21" x14ac:dyDescent="0.35">
      <c r="A6" s="37"/>
      <c r="B6" s="37"/>
      <c r="C6" s="372"/>
      <c r="D6" s="37"/>
      <c r="E6" s="372"/>
      <c r="F6" s="37"/>
      <c r="G6" s="378"/>
      <c r="H6" s="379"/>
      <c r="I6" s="374"/>
      <c r="J6" s="41"/>
      <c r="K6" s="375"/>
      <c r="L6" s="41"/>
      <c r="M6" s="376"/>
      <c r="N6" s="376"/>
      <c r="O6" s="377"/>
      <c r="P6" s="384"/>
      <c r="Q6" s="37"/>
      <c r="R6" s="36"/>
      <c r="S6" s="375"/>
      <c r="T6" s="377"/>
    </row>
    <row r="7" spans="1:24" ht="21" x14ac:dyDescent="0.35">
      <c r="A7" s="37" t="s">
        <v>239</v>
      </c>
      <c r="B7" s="37"/>
      <c r="C7" s="372"/>
      <c r="D7" s="37"/>
      <c r="E7" s="372"/>
      <c r="F7" s="37"/>
      <c r="G7" s="378"/>
      <c r="H7" s="379"/>
      <c r="I7" s="374"/>
      <c r="J7" s="41"/>
      <c r="K7" s="375"/>
      <c r="L7" s="41"/>
      <c r="M7" s="376"/>
      <c r="N7" s="376"/>
      <c r="O7" s="387">
        <v>0</v>
      </c>
      <c r="P7" s="385"/>
      <c r="Q7" s="406" t="s">
        <v>239</v>
      </c>
      <c r="R7" s="41"/>
      <c r="S7" s="386">
        <v>1</v>
      </c>
      <c r="T7" s="387">
        <v>2</v>
      </c>
      <c r="V7" s="39"/>
      <c r="W7" s="39"/>
      <c r="X7" s="40"/>
    </row>
    <row r="8" spans="1:24" ht="21" x14ac:dyDescent="0.35">
      <c r="A8" s="37" t="s">
        <v>237</v>
      </c>
      <c r="B8" s="37"/>
      <c r="C8" s="372">
        <v>0</v>
      </c>
      <c r="D8" s="37"/>
      <c r="E8" s="372">
        <v>0</v>
      </c>
      <c r="F8" s="37"/>
      <c r="G8" s="378">
        <v>2</v>
      </c>
      <c r="H8" s="379"/>
      <c r="I8" s="388">
        <v>1</v>
      </c>
      <c r="J8" s="41"/>
      <c r="K8" s="386">
        <v>2</v>
      </c>
      <c r="L8" s="41"/>
      <c r="M8" s="389">
        <f t="shared" ref="M8:M16" si="0">K8-I8</f>
        <v>1</v>
      </c>
      <c r="N8" s="389"/>
      <c r="O8" s="387">
        <v>2</v>
      </c>
      <c r="P8" s="385"/>
      <c r="Q8" s="406" t="s">
        <v>237</v>
      </c>
      <c r="R8" s="41"/>
      <c r="S8" s="386">
        <v>2</v>
      </c>
      <c r="T8" s="387">
        <v>2</v>
      </c>
      <c r="V8" s="39"/>
      <c r="W8" s="39"/>
      <c r="X8" s="40"/>
    </row>
    <row r="9" spans="1:24" ht="21" x14ac:dyDescent="0.35">
      <c r="A9" s="37" t="s">
        <v>176</v>
      </c>
      <c r="B9" s="37"/>
      <c r="C9" s="372">
        <v>4</v>
      </c>
      <c r="D9" s="37"/>
      <c r="E9" s="372">
        <v>2</v>
      </c>
      <c r="F9" s="37"/>
      <c r="G9" s="378">
        <v>1.5</v>
      </c>
      <c r="H9" s="379"/>
      <c r="I9" s="388">
        <v>1</v>
      </c>
      <c r="J9" s="41"/>
      <c r="K9" s="386">
        <v>1</v>
      </c>
      <c r="L9" s="41"/>
      <c r="M9" s="389">
        <f t="shared" si="0"/>
        <v>0</v>
      </c>
      <c r="N9" s="389"/>
      <c r="O9" s="387">
        <v>1</v>
      </c>
      <c r="P9" s="385"/>
      <c r="Q9" s="406" t="s">
        <v>176</v>
      </c>
      <c r="R9" s="36"/>
      <c r="S9" s="386">
        <v>1</v>
      </c>
      <c r="T9" s="387">
        <v>1</v>
      </c>
      <c r="V9" s="39"/>
      <c r="W9" s="39"/>
      <c r="X9" s="40"/>
    </row>
    <row r="10" spans="1:24" ht="21" x14ac:dyDescent="0.35">
      <c r="A10" s="37" t="s">
        <v>147</v>
      </c>
      <c r="B10" s="37"/>
      <c r="C10" s="372">
        <v>1</v>
      </c>
      <c r="D10" s="37"/>
      <c r="E10" s="372">
        <v>1</v>
      </c>
      <c r="F10" s="37"/>
      <c r="G10" s="378">
        <v>0</v>
      </c>
      <c r="H10" s="379"/>
      <c r="I10" s="388">
        <v>0</v>
      </c>
      <c r="J10" s="41"/>
      <c r="K10" s="386">
        <v>0</v>
      </c>
      <c r="L10" s="41"/>
      <c r="M10" s="389">
        <f t="shared" si="0"/>
        <v>0</v>
      </c>
      <c r="N10" s="389"/>
      <c r="O10" s="387">
        <v>1</v>
      </c>
      <c r="P10" s="385"/>
      <c r="Q10" s="406" t="s">
        <v>147</v>
      </c>
      <c r="R10" s="36"/>
      <c r="S10" s="386">
        <v>0</v>
      </c>
      <c r="T10" s="387">
        <v>0</v>
      </c>
      <c r="V10" s="39"/>
      <c r="W10" s="39"/>
      <c r="X10" s="40"/>
    </row>
    <row r="11" spans="1:24" ht="21" x14ac:dyDescent="0.35">
      <c r="A11" s="37" t="s">
        <v>236</v>
      </c>
      <c r="B11" s="37"/>
      <c r="C11" s="372">
        <v>1</v>
      </c>
      <c r="D11" s="37"/>
      <c r="E11" s="372">
        <v>1</v>
      </c>
      <c r="F11" s="37"/>
      <c r="G11" s="378">
        <v>1</v>
      </c>
      <c r="H11" s="379"/>
      <c r="I11" s="388">
        <v>1</v>
      </c>
      <c r="J11" s="41"/>
      <c r="K11" s="386">
        <v>1</v>
      </c>
      <c r="L11" s="41"/>
      <c r="M11" s="389">
        <f t="shared" si="0"/>
        <v>0</v>
      </c>
      <c r="N11" s="389"/>
      <c r="O11" s="387">
        <v>0</v>
      </c>
      <c r="P11" s="385"/>
      <c r="Q11" s="406" t="s">
        <v>236</v>
      </c>
      <c r="R11" s="36"/>
      <c r="S11" s="386">
        <v>1</v>
      </c>
      <c r="T11" s="387">
        <v>0</v>
      </c>
      <c r="V11" s="39"/>
      <c r="W11" s="39"/>
      <c r="X11" s="40"/>
    </row>
    <row r="12" spans="1:24" ht="21" x14ac:dyDescent="0.35">
      <c r="A12" s="37" t="s">
        <v>235</v>
      </c>
      <c r="B12" s="37"/>
      <c r="C12" s="372">
        <v>1</v>
      </c>
      <c r="D12" s="37"/>
      <c r="E12" s="372">
        <v>1</v>
      </c>
      <c r="F12" s="37"/>
      <c r="G12" s="378">
        <v>2</v>
      </c>
      <c r="H12" s="379"/>
      <c r="I12" s="388">
        <v>1.75</v>
      </c>
      <c r="J12" s="41"/>
      <c r="K12" s="386">
        <v>2</v>
      </c>
      <c r="L12" s="41"/>
      <c r="M12" s="389">
        <f t="shared" si="0"/>
        <v>0.25</v>
      </c>
      <c r="N12" s="389"/>
      <c r="O12" s="387">
        <v>1</v>
      </c>
      <c r="P12" s="385"/>
      <c r="Q12" s="406" t="s">
        <v>235</v>
      </c>
      <c r="R12" s="36"/>
      <c r="S12" s="386">
        <v>2</v>
      </c>
      <c r="T12" s="387">
        <v>1.5</v>
      </c>
      <c r="V12" s="39"/>
      <c r="W12" s="39"/>
      <c r="X12" s="40"/>
    </row>
    <row r="13" spans="1:24" ht="21" x14ac:dyDescent="0.35">
      <c r="A13" s="37" t="s">
        <v>232</v>
      </c>
      <c r="B13" s="37"/>
      <c r="C13" s="372">
        <v>3</v>
      </c>
      <c r="D13" s="37"/>
      <c r="E13" s="372">
        <v>4</v>
      </c>
      <c r="F13" s="37"/>
      <c r="G13" s="378">
        <v>5</v>
      </c>
      <c r="H13" s="379"/>
      <c r="I13" s="388">
        <v>4</v>
      </c>
      <c r="J13" s="41"/>
      <c r="K13" s="386">
        <v>5</v>
      </c>
      <c r="L13" s="41"/>
      <c r="M13" s="389">
        <f t="shared" si="0"/>
        <v>1</v>
      </c>
      <c r="N13" s="389"/>
      <c r="O13" s="387">
        <v>2.5</v>
      </c>
      <c r="P13" s="385"/>
      <c r="Q13" s="406" t="s">
        <v>232</v>
      </c>
      <c r="R13" s="36"/>
      <c r="S13" s="386">
        <v>5</v>
      </c>
      <c r="T13" s="387">
        <v>2.5</v>
      </c>
      <c r="V13" s="39"/>
      <c r="W13" s="39"/>
      <c r="X13" s="40"/>
    </row>
    <row r="14" spans="1:24" ht="21" x14ac:dyDescent="0.35">
      <c r="A14" s="37" t="s">
        <v>233</v>
      </c>
      <c r="B14" s="37"/>
      <c r="C14" s="372">
        <v>4</v>
      </c>
      <c r="D14" s="37"/>
      <c r="E14" s="372">
        <v>4</v>
      </c>
      <c r="F14" s="37"/>
      <c r="G14" s="378">
        <v>2.5</v>
      </c>
      <c r="H14" s="379"/>
      <c r="I14" s="388">
        <v>2</v>
      </c>
      <c r="J14" s="41"/>
      <c r="K14" s="386">
        <v>2</v>
      </c>
      <c r="L14" s="41"/>
      <c r="M14" s="389">
        <f t="shared" si="0"/>
        <v>0</v>
      </c>
      <c r="N14" s="389"/>
      <c r="O14" s="387">
        <v>2.5</v>
      </c>
      <c r="P14" s="385"/>
      <c r="Q14" s="406" t="s">
        <v>233</v>
      </c>
      <c r="R14" s="36"/>
      <c r="S14" s="386">
        <v>2</v>
      </c>
      <c r="T14" s="387">
        <v>2.5</v>
      </c>
      <c r="V14" s="39"/>
      <c r="W14" s="39"/>
      <c r="X14" s="40"/>
    </row>
    <row r="15" spans="1:24" ht="21" x14ac:dyDescent="0.35">
      <c r="A15" s="37" t="s">
        <v>234</v>
      </c>
      <c r="B15" s="37"/>
      <c r="C15" s="390"/>
      <c r="D15" s="37"/>
      <c r="E15" s="390"/>
      <c r="F15" s="37"/>
      <c r="G15" s="378">
        <v>1</v>
      </c>
      <c r="H15" s="379"/>
      <c r="I15" s="388">
        <v>0.5</v>
      </c>
      <c r="J15" s="41"/>
      <c r="K15" s="386">
        <v>1</v>
      </c>
      <c r="L15" s="41"/>
      <c r="M15" s="389">
        <f t="shared" si="0"/>
        <v>0.5</v>
      </c>
      <c r="N15" s="389"/>
      <c r="O15" s="387">
        <v>0</v>
      </c>
      <c r="P15" s="385"/>
      <c r="Q15" s="406" t="s">
        <v>234</v>
      </c>
      <c r="R15" s="36"/>
      <c r="S15" s="386">
        <v>1</v>
      </c>
      <c r="T15" s="387">
        <v>0</v>
      </c>
      <c r="V15" s="39"/>
      <c r="W15" s="39"/>
      <c r="X15" s="40"/>
    </row>
    <row r="16" spans="1:24" ht="21" x14ac:dyDescent="0.35">
      <c r="A16" s="37" t="s">
        <v>217</v>
      </c>
      <c r="B16" s="37"/>
      <c r="C16" s="391">
        <v>0</v>
      </c>
      <c r="D16" s="37"/>
      <c r="E16" s="372">
        <v>0</v>
      </c>
      <c r="F16" s="37"/>
      <c r="G16" s="378">
        <v>1</v>
      </c>
      <c r="H16" s="379"/>
      <c r="I16" s="388">
        <v>0.75</v>
      </c>
      <c r="J16" s="41"/>
      <c r="K16" s="386">
        <v>1</v>
      </c>
      <c r="L16" s="41"/>
      <c r="M16" s="389">
        <f t="shared" si="0"/>
        <v>0.25</v>
      </c>
      <c r="N16" s="389"/>
      <c r="O16" s="387">
        <v>0.5</v>
      </c>
      <c r="P16" s="385"/>
      <c r="Q16" s="406" t="s">
        <v>217</v>
      </c>
      <c r="R16" s="41"/>
      <c r="S16" s="386">
        <v>1</v>
      </c>
      <c r="T16" s="387">
        <v>0</v>
      </c>
      <c r="V16" s="39"/>
      <c r="W16" s="39"/>
      <c r="X16" s="40"/>
    </row>
    <row r="17" spans="1:24" ht="21" x14ac:dyDescent="0.35">
      <c r="A17" s="37" t="s">
        <v>353</v>
      </c>
      <c r="B17" s="37"/>
      <c r="C17" s="391"/>
      <c r="D17" s="37"/>
      <c r="E17" s="372"/>
      <c r="F17" s="37"/>
      <c r="G17" s="378"/>
      <c r="H17" s="379"/>
      <c r="I17" s="388"/>
      <c r="J17" s="41"/>
      <c r="K17" s="386"/>
      <c r="L17" s="41"/>
      <c r="M17" s="389"/>
      <c r="N17" s="389"/>
      <c r="O17" s="387">
        <v>0</v>
      </c>
      <c r="P17" s="385"/>
      <c r="Q17" s="406" t="s">
        <v>353</v>
      </c>
      <c r="R17" s="41"/>
      <c r="S17" s="386"/>
      <c r="T17" s="387">
        <v>2.5</v>
      </c>
      <c r="V17" s="39"/>
      <c r="W17" s="39"/>
      <c r="X17" s="40"/>
    </row>
    <row r="18" spans="1:24" ht="21" x14ac:dyDescent="0.35">
      <c r="A18" s="37" t="s">
        <v>231</v>
      </c>
      <c r="B18" s="37"/>
      <c r="C18" s="372">
        <v>10</v>
      </c>
      <c r="D18" s="37"/>
      <c r="E18" s="372">
        <v>10</v>
      </c>
      <c r="F18" s="37"/>
      <c r="G18" s="378">
        <v>10</v>
      </c>
      <c r="H18" s="379"/>
      <c r="I18" s="388">
        <v>10</v>
      </c>
      <c r="J18" s="41"/>
      <c r="K18" s="386">
        <v>10</v>
      </c>
      <c r="L18" s="41"/>
      <c r="M18" s="389">
        <f>O18-K18</f>
        <v>0</v>
      </c>
      <c r="N18" s="389"/>
      <c r="O18" s="387">
        <v>10</v>
      </c>
      <c r="P18" s="385"/>
      <c r="Q18" s="406" t="s">
        <v>231</v>
      </c>
      <c r="R18" s="36"/>
      <c r="S18" s="386">
        <v>10</v>
      </c>
      <c r="T18" s="387">
        <v>10</v>
      </c>
      <c r="V18" s="39"/>
      <c r="W18" s="39"/>
      <c r="X18" s="40"/>
    </row>
    <row r="19" spans="1:24" ht="21" x14ac:dyDescent="0.35">
      <c r="A19" s="37" t="s">
        <v>168</v>
      </c>
      <c r="B19" s="37"/>
      <c r="C19" s="372">
        <v>2</v>
      </c>
      <c r="D19" s="37"/>
      <c r="E19" s="372">
        <v>2</v>
      </c>
      <c r="F19" s="37"/>
      <c r="G19" s="378">
        <v>2</v>
      </c>
      <c r="H19" s="379"/>
      <c r="I19" s="388">
        <v>1</v>
      </c>
      <c r="J19" s="41"/>
      <c r="K19" s="386">
        <v>2</v>
      </c>
      <c r="L19" s="41"/>
      <c r="M19" s="389">
        <f>K19-I19</f>
        <v>1</v>
      </c>
      <c r="N19" s="389"/>
      <c r="O19" s="387">
        <v>2</v>
      </c>
      <c r="P19" s="385"/>
      <c r="Q19" s="406" t="s">
        <v>168</v>
      </c>
      <c r="R19" s="36"/>
      <c r="S19" s="386">
        <v>2</v>
      </c>
      <c r="T19" s="387">
        <v>2</v>
      </c>
      <c r="V19" s="39"/>
      <c r="W19" s="39"/>
      <c r="X19" s="40"/>
    </row>
    <row r="20" spans="1:24" ht="21" x14ac:dyDescent="0.35">
      <c r="A20" s="37" t="s">
        <v>352</v>
      </c>
      <c r="B20" s="37"/>
      <c r="C20" s="372"/>
      <c r="D20" s="37"/>
      <c r="E20" s="372"/>
      <c r="F20" s="37"/>
      <c r="G20" s="378"/>
      <c r="H20" s="379"/>
      <c r="I20" s="388"/>
      <c r="J20" s="41"/>
      <c r="K20" s="386"/>
      <c r="L20" s="41"/>
      <c r="M20" s="389"/>
      <c r="N20" s="389"/>
      <c r="O20" s="387">
        <v>0</v>
      </c>
      <c r="P20" s="385"/>
      <c r="Q20" s="406" t="s">
        <v>352</v>
      </c>
      <c r="R20" s="36"/>
      <c r="S20" s="386"/>
      <c r="T20" s="387">
        <v>2</v>
      </c>
      <c r="V20" s="39"/>
      <c r="W20" s="39"/>
      <c r="X20" s="40"/>
    </row>
    <row r="21" spans="1:24" ht="21" x14ac:dyDescent="0.35">
      <c r="A21" s="37" t="s">
        <v>238</v>
      </c>
      <c r="B21" s="37"/>
      <c r="C21" s="391">
        <v>0</v>
      </c>
      <c r="D21" s="37"/>
      <c r="E21" s="372">
        <v>0</v>
      </c>
      <c r="F21" s="37"/>
      <c r="G21" s="378">
        <v>0</v>
      </c>
      <c r="H21" s="379"/>
      <c r="I21" s="388">
        <v>1</v>
      </c>
      <c r="J21" s="41"/>
      <c r="K21" s="386">
        <v>1</v>
      </c>
      <c r="L21" s="41"/>
      <c r="M21" s="389">
        <f>K21-I21</f>
        <v>0</v>
      </c>
      <c r="N21" s="389"/>
      <c r="O21" s="387">
        <v>2</v>
      </c>
      <c r="P21" s="385"/>
      <c r="Q21" s="406" t="s">
        <v>238</v>
      </c>
      <c r="R21" s="36"/>
      <c r="S21" s="386"/>
      <c r="T21" s="387">
        <v>0</v>
      </c>
      <c r="V21" s="39"/>
      <c r="W21" s="39"/>
      <c r="X21" s="40"/>
    </row>
    <row r="22" spans="1:24" ht="21" x14ac:dyDescent="0.35">
      <c r="A22" s="37" t="s">
        <v>182</v>
      </c>
      <c r="B22" s="37"/>
      <c r="C22" s="372">
        <v>0</v>
      </c>
      <c r="D22" s="37"/>
      <c r="E22" s="372">
        <v>1</v>
      </c>
      <c r="F22" s="37"/>
      <c r="G22" s="378">
        <v>1</v>
      </c>
      <c r="H22" s="379"/>
      <c r="I22" s="388">
        <v>1</v>
      </c>
      <c r="J22" s="41"/>
      <c r="K22" s="386">
        <v>1</v>
      </c>
      <c r="L22" s="41"/>
      <c r="M22" s="389">
        <f>K22-I22</f>
        <v>0</v>
      </c>
      <c r="N22" s="389"/>
      <c r="O22" s="387">
        <v>0.5</v>
      </c>
      <c r="P22" s="385"/>
      <c r="Q22" s="406" t="s">
        <v>182</v>
      </c>
      <c r="R22" s="36"/>
      <c r="S22" s="386">
        <v>1</v>
      </c>
      <c r="T22" s="387">
        <v>0</v>
      </c>
      <c r="V22" s="39"/>
      <c r="W22" s="39"/>
    </row>
    <row r="23" spans="1:24" ht="21" x14ac:dyDescent="0.35">
      <c r="A23" s="37"/>
      <c r="B23" s="37"/>
      <c r="C23" s="37"/>
      <c r="D23" s="37"/>
      <c r="E23" s="372"/>
      <c r="F23" s="37"/>
      <c r="G23" s="378"/>
      <c r="H23" s="379"/>
      <c r="I23" s="388"/>
      <c r="J23" s="41"/>
      <c r="K23" s="386"/>
      <c r="L23" s="41"/>
      <c r="M23" s="389">
        <f t="shared" ref="M23:M24" si="1">K23-I23</f>
        <v>0</v>
      </c>
      <c r="N23" s="389"/>
      <c r="O23" s="387"/>
      <c r="P23" s="385"/>
      <c r="Q23" s="37"/>
      <c r="R23" s="41"/>
      <c r="S23" s="386"/>
      <c r="T23" s="387"/>
      <c r="V23" s="39"/>
      <c r="W23" s="39"/>
    </row>
    <row r="24" spans="1:24" ht="21.75" thickBot="1" x14ac:dyDescent="0.4">
      <c r="A24" s="37" t="s">
        <v>240</v>
      </c>
      <c r="B24" s="37"/>
      <c r="C24" s="372">
        <v>26</v>
      </c>
      <c r="D24" s="37"/>
      <c r="E24" s="372">
        <v>26</v>
      </c>
      <c r="F24" s="37"/>
      <c r="G24" s="392">
        <f>SUM(G8:G23)</f>
        <v>29</v>
      </c>
      <c r="H24" s="379"/>
      <c r="I24" s="393">
        <f>SUM(I8:I23)</f>
        <v>25</v>
      </c>
      <c r="J24" s="41"/>
      <c r="K24" s="394">
        <f>SUM(K8:K23)</f>
        <v>29</v>
      </c>
      <c r="L24" s="41"/>
      <c r="M24" s="389">
        <f t="shared" si="1"/>
        <v>4</v>
      </c>
      <c r="N24" s="389"/>
      <c r="O24" s="395">
        <f>SUM(O8:O23)</f>
        <v>25</v>
      </c>
      <c r="P24" s="385"/>
      <c r="Q24" s="37" t="s">
        <v>241</v>
      </c>
      <c r="R24" s="41"/>
      <c r="S24" s="394">
        <f>SUM(S7:S23)</f>
        <v>29</v>
      </c>
      <c r="T24" s="395">
        <f>SUM(T7:T23)</f>
        <v>28</v>
      </c>
      <c r="V24" s="39"/>
      <c r="W24" s="39"/>
    </row>
    <row r="25" spans="1:24" ht="21" x14ac:dyDescent="0.35">
      <c r="A25" s="37"/>
      <c r="B25" s="37"/>
      <c r="C25" s="372"/>
      <c r="D25" s="37"/>
      <c r="E25" s="372"/>
      <c r="F25" s="37"/>
      <c r="G25" s="396"/>
      <c r="H25" s="379"/>
      <c r="I25" s="385"/>
      <c r="J25" s="41"/>
      <c r="K25" s="385"/>
      <c r="L25" s="41"/>
      <c r="M25" s="389"/>
      <c r="N25" s="389"/>
      <c r="O25" s="385"/>
      <c r="P25" s="41"/>
      <c r="Q25" s="37"/>
      <c r="R25" s="41"/>
      <c r="S25" s="397"/>
      <c r="T25" s="385"/>
    </row>
    <row r="26" spans="1:24" ht="21" x14ac:dyDescent="0.35">
      <c r="A26" s="366"/>
      <c r="B26" s="366"/>
      <c r="C26" s="366"/>
      <c r="D26" s="366"/>
      <c r="E26" s="366"/>
      <c r="F26" s="366"/>
      <c r="G26" s="398" t="s">
        <v>242</v>
      </c>
      <c r="H26" s="399"/>
      <c r="I26" s="42">
        <v>0.75</v>
      </c>
      <c r="J26" s="41"/>
      <c r="K26" s="42">
        <v>0.75</v>
      </c>
      <c r="L26" s="384"/>
      <c r="M26" s="41"/>
      <c r="N26" s="400"/>
      <c r="O26" s="42">
        <v>0.75</v>
      </c>
      <c r="P26" s="400"/>
      <c r="Q26" s="41"/>
      <c r="R26" s="41"/>
      <c r="S26" s="41"/>
      <c r="T26" s="42">
        <v>0.75</v>
      </c>
    </row>
    <row r="27" spans="1:24" ht="21" x14ac:dyDescent="0.35">
      <c r="A27" s="366"/>
      <c r="B27" s="366"/>
      <c r="C27" s="366"/>
      <c r="D27" s="366"/>
      <c r="E27" s="366"/>
      <c r="F27" s="366"/>
      <c r="G27" s="401" t="s">
        <v>243</v>
      </c>
      <c r="H27" s="402"/>
      <c r="I27" s="403">
        <f>((1397*25)-7070.5)/(1397*25)</f>
        <v>0.7975518969219757</v>
      </c>
      <c r="J27" s="41"/>
      <c r="K27" s="43">
        <v>0.6952990570582972</v>
      </c>
      <c r="L27" s="366"/>
      <c r="M27" s="41"/>
      <c r="N27" s="404"/>
      <c r="O27" s="405"/>
      <c r="P27" s="400"/>
      <c r="Q27" s="41"/>
      <c r="R27" s="41"/>
      <c r="S27" s="41"/>
      <c r="T27" s="405"/>
    </row>
    <row r="28" spans="1:24" ht="21" x14ac:dyDescent="0.35">
      <c r="A28" s="366"/>
      <c r="B28" s="366"/>
      <c r="C28" s="366"/>
      <c r="D28" s="366"/>
      <c r="E28" s="366"/>
      <c r="F28" s="366"/>
      <c r="G28" s="366"/>
      <c r="H28" s="41"/>
      <c r="I28" s="404"/>
      <c r="J28" s="41"/>
      <c r="K28" s="44"/>
      <c r="L28" s="366"/>
      <c r="M28" s="41"/>
      <c r="N28" s="404"/>
      <c r="O28" s="41"/>
      <c r="P28" s="404"/>
      <c r="Q28" s="41"/>
      <c r="R28" s="41"/>
      <c r="S28" s="41"/>
      <c r="T28" s="41"/>
    </row>
    <row r="29" spans="1:24" ht="21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4" ht="21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5">
        <v>1</v>
      </c>
      <c r="O30" s="46">
        <f>O24*1399*O26</f>
        <v>26231.25</v>
      </c>
      <c r="P30" s="41"/>
      <c r="Q30" s="41"/>
      <c r="R30" s="41"/>
      <c r="S30" s="41"/>
      <c r="T30" s="46">
        <f>T24*1461*T26</f>
        <v>30681</v>
      </c>
    </row>
    <row r="37" spans="1:9" x14ac:dyDescent="0.3">
      <c r="A37" s="3"/>
      <c r="B37" s="3"/>
      <c r="C37" s="3"/>
      <c r="D37" s="3"/>
      <c r="E37" s="3"/>
      <c r="F37" s="3"/>
      <c r="G37" s="32"/>
      <c r="H37" s="32"/>
      <c r="I37" s="32"/>
    </row>
    <row r="38" spans="1:9" x14ac:dyDescent="0.3">
      <c r="A38" s="3"/>
      <c r="B38" s="3"/>
      <c r="C38" s="3"/>
      <c r="D38" s="3"/>
      <c r="E38" s="3"/>
      <c r="F38" s="3"/>
      <c r="G38" s="32"/>
      <c r="H38" s="32"/>
      <c r="I38" s="32"/>
    </row>
    <row r="39" spans="1:9" x14ac:dyDescent="0.3">
      <c r="A39" s="3"/>
      <c r="B39" s="3"/>
      <c r="C39" s="3"/>
      <c r="D39" s="3"/>
      <c r="E39" s="3"/>
      <c r="F39" s="3"/>
      <c r="G39" s="32"/>
      <c r="H39" s="32"/>
      <c r="I39" s="32"/>
    </row>
    <row r="40" spans="1:9" x14ac:dyDescent="0.3">
      <c r="A40" s="3"/>
      <c r="B40" s="3"/>
      <c r="C40" s="3"/>
      <c r="D40" s="3"/>
      <c r="E40" s="3"/>
      <c r="F40" s="3"/>
      <c r="G40" s="32"/>
      <c r="H40" s="32"/>
      <c r="I40" s="32"/>
    </row>
    <row r="41" spans="1:9" x14ac:dyDescent="0.3">
      <c r="A41" s="3"/>
      <c r="B41" s="3"/>
      <c r="C41" s="3"/>
      <c r="D41" s="3"/>
      <c r="E41" s="3"/>
      <c r="F41" s="3"/>
      <c r="G41" s="32"/>
      <c r="H41" s="32"/>
      <c r="I41" s="32"/>
    </row>
    <row r="42" spans="1:9" x14ac:dyDescent="0.3">
      <c r="A42" s="3"/>
      <c r="B42" s="3"/>
      <c r="C42" s="3"/>
      <c r="D42" s="3"/>
      <c r="E42" s="3"/>
      <c r="F42" s="3"/>
      <c r="G42" s="32"/>
      <c r="H42" s="32"/>
      <c r="I42" s="32"/>
    </row>
    <row r="43" spans="1:9" x14ac:dyDescent="0.3">
      <c r="A43" s="3"/>
      <c r="B43" s="3"/>
      <c r="C43" s="3"/>
      <c r="D43" s="3"/>
      <c r="E43" s="3"/>
      <c r="F43" s="3"/>
      <c r="G43" s="32"/>
      <c r="H43" s="32"/>
      <c r="I43" s="32"/>
    </row>
    <row r="44" spans="1:9" x14ac:dyDescent="0.3">
      <c r="A44" s="3"/>
      <c r="B44" s="3"/>
      <c r="C44" s="3"/>
      <c r="D44" s="3"/>
      <c r="E44" s="3"/>
      <c r="F44" s="3"/>
      <c r="G44" s="32"/>
      <c r="H44" s="32"/>
      <c r="I44" s="32"/>
    </row>
    <row r="45" spans="1:9" x14ac:dyDescent="0.3">
      <c r="A45" s="3"/>
      <c r="B45" s="3"/>
      <c r="C45" s="3"/>
      <c r="D45" s="3"/>
      <c r="E45" s="3"/>
      <c r="F45" s="3"/>
      <c r="G45" s="32"/>
      <c r="H45" s="32"/>
      <c r="I45" s="32"/>
    </row>
    <row r="46" spans="1:9" x14ac:dyDescent="0.3">
      <c r="A46" s="3"/>
      <c r="B46" s="3"/>
      <c r="C46" s="3"/>
      <c r="D46" s="3"/>
      <c r="E46" s="3"/>
      <c r="F46" s="3"/>
      <c r="G46" s="32"/>
      <c r="H46" s="32"/>
      <c r="I46" s="32"/>
    </row>
    <row r="47" spans="1:9" x14ac:dyDescent="0.3">
      <c r="A47" s="3"/>
      <c r="B47" s="3"/>
      <c r="C47" s="3"/>
      <c r="D47" s="3"/>
      <c r="E47" s="3"/>
      <c r="F47" s="3"/>
      <c r="G47" s="32"/>
      <c r="H47" s="32"/>
      <c r="I47" s="32"/>
    </row>
    <row r="48" spans="1:9" x14ac:dyDescent="0.3">
      <c r="A48" s="3"/>
      <c r="B48" s="3"/>
      <c r="C48" s="3"/>
      <c r="D48" s="3"/>
      <c r="E48" s="3"/>
      <c r="F48" s="3"/>
      <c r="G48" s="32"/>
      <c r="H48" s="32"/>
      <c r="I48" s="32"/>
    </row>
    <row r="49" spans="1:9" x14ac:dyDescent="0.3">
      <c r="A49" s="3"/>
      <c r="B49" s="3"/>
      <c r="C49" s="3"/>
      <c r="D49" s="3"/>
      <c r="E49" s="3"/>
      <c r="F49" s="3"/>
      <c r="G49" s="32"/>
      <c r="H49" s="32"/>
      <c r="I49" s="32"/>
    </row>
  </sheetData>
  <sortState xmlns:xlrd2="http://schemas.microsoft.com/office/spreadsheetml/2017/richdata2" ref="Q7:T22">
    <sortCondition ref="Q7:Q22"/>
  </sortState>
  <pageMargins left="0.7" right="0.7" top="0.75" bottom="0.75" header="0.3" footer="0.3"/>
  <pageSetup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6CC3-39F3-42A0-A0DA-F6DC3AB2F72C}">
  <dimension ref="A3:I10"/>
  <sheetViews>
    <sheetView workbookViewId="0">
      <selection activeCell="D5" sqref="D5"/>
    </sheetView>
  </sheetViews>
  <sheetFormatPr defaultRowHeight="15" x14ac:dyDescent="0.25"/>
  <cols>
    <col min="1" max="1" width="34.42578125" customWidth="1"/>
    <col min="3" max="3" width="17.7109375" customWidth="1"/>
    <col min="4" max="4" width="16.28515625" customWidth="1"/>
    <col min="5" max="5" width="15.28515625" customWidth="1"/>
    <col min="6" max="6" width="14.7109375" customWidth="1"/>
    <col min="7" max="7" width="17.42578125" customWidth="1"/>
    <col min="8" max="8" width="19.42578125" customWidth="1"/>
    <col min="9" max="9" width="21.5703125" customWidth="1"/>
  </cols>
  <sheetData>
    <row r="3" spans="1:9" ht="18" x14ac:dyDescent="0.25">
      <c r="A3" s="3" t="s">
        <v>258</v>
      </c>
      <c r="B3" s="3"/>
      <c r="C3" s="47" t="s">
        <v>244</v>
      </c>
      <c r="D3" s="47" t="s">
        <v>245</v>
      </c>
      <c r="E3" s="48" t="s">
        <v>246</v>
      </c>
      <c r="F3" s="47" t="s">
        <v>247</v>
      </c>
      <c r="G3" s="47" t="s">
        <v>248</v>
      </c>
      <c r="H3" s="48" t="s">
        <v>249</v>
      </c>
      <c r="I3" s="49" t="s">
        <v>240</v>
      </c>
    </row>
    <row r="4" spans="1:9" ht="18.75" x14ac:dyDescent="0.3">
      <c r="A4" s="50" t="s">
        <v>250</v>
      </c>
      <c r="B4" s="3"/>
      <c r="C4" s="47"/>
      <c r="D4" s="47"/>
      <c r="E4" s="48"/>
      <c r="F4" s="47"/>
      <c r="H4" s="32"/>
      <c r="I4" s="49"/>
    </row>
    <row r="5" spans="1:9" ht="18" x14ac:dyDescent="0.25">
      <c r="A5" s="3" t="s">
        <v>251</v>
      </c>
      <c r="B5" s="3"/>
      <c r="C5" s="51">
        <v>21.5</v>
      </c>
      <c r="D5" s="51">
        <v>5.5</v>
      </c>
      <c r="E5" s="51">
        <v>1.5</v>
      </c>
      <c r="F5" s="51">
        <v>10.5</v>
      </c>
      <c r="G5" s="72">
        <v>3.5</v>
      </c>
      <c r="H5" s="70">
        <v>0.25</v>
      </c>
      <c r="I5" s="71">
        <f t="shared" ref="I5:I10" si="0">SUM(C5:H5)</f>
        <v>42.75</v>
      </c>
    </row>
    <row r="6" spans="1:9" ht="18" x14ac:dyDescent="0.25">
      <c r="A6" s="3" t="s">
        <v>252</v>
      </c>
      <c r="B6" s="3"/>
      <c r="C6" s="51">
        <v>21.5</v>
      </c>
      <c r="D6" s="51">
        <v>5.5</v>
      </c>
      <c r="E6" s="51">
        <v>1.5</v>
      </c>
      <c r="F6" s="51">
        <v>10.5</v>
      </c>
      <c r="G6" s="72">
        <v>3.5</v>
      </c>
      <c r="H6" s="70">
        <v>0.25</v>
      </c>
      <c r="I6" s="71">
        <f t="shared" si="0"/>
        <v>42.75</v>
      </c>
    </row>
    <row r="7" spans="1:9" ht="18" x14ac:dyDescent="0.25">
      <c r="A7" s="3" t="s">
        <v>253</v>
      </c>
      <c r="B7" s="3"/>
      <c r="C7" s="51">
        <v>10.75</v>
      </c>
      <c r="D7" s="51">
        <v>5.5</v>
      </c>
      <c r="E7" s="51">
        <v>1.5</v>
      </c>
      <c r="F7" s="51">
        <v>10.5</v>
      </c>
      <c r="G7" s="72">
        <v>3.5</v>
      </c>
      <c r="H7" s="70">
        <v>0.25</v>
      </c>
      <c r="I7" s="71">
        <f t="shared" si="0"/>
        <v>32</v>
      </c>
    </row>
    <row r="8" spans="1:9" ht="18" x14ac:dyDescent="0.25">
      <c r="A8" s="3" t="s">
        <v>254</v>
      </c>
      <c r="B8" s="3"/>
      <c r="C8" s="51">
        <v>0</v>
      </c>
      <c r="D8" s="51">
        <v>5.5</v>
      </c>
      <c r="E8" s="51">
        <v>1.5</v>
      </c>
      <c r="F8" s="51">
        <v>10.5</v>
      </c>
      <c r="G8" s="72">
        <v>3.5</v>
      </c>
      <c r="H8" s="70">
        <v>0.25</v>
      </c>
      <c r="I8" s="71">
        <f t="shared" si="0"/>
        <v>21.25</v>
      </c>
    </row>
    <row r="9" spans="1:9" ht="18" x14ac:dyDescent="0.25">
      <c r="A9" s="3" t="s">
        <v>255</v>
      </c>
      <c r="B9" s="3"/>
      <c r="C9" s="51">
        <v>21.5</v>
      </c>
      <c r="D9" s="51">
        <v>5.5</v>
      </c>
      <c r="E9" s="51">
        <v>1.5</v>
      </c>
      <c r="F9" s="51">
        <v>10.5</v>
      </c>
      <c r="G9" s="72">
        <v>3.5</v>
      </c>
      <c r="H9" s="70">
        <v>0.25</v>
      </c>
      <c r="I9" s="71">
        <f t="shared" si="0"/>
        <v>42.75</v>
      </c>
    </row>
    <row r="10" spans="1:9" ht="18" x14ac:dyDescent="0.25">
      <c r="A10" s="3" t="s">
        <v>256</v>
      </c>
      <c r="B10" s="3"/>
      <c r="C10" s="51">
        <v>10.75</v>
      </c>
      <c r="D10" s="51">
        <v>2.75</v>
      </c>
      <c r="E10" s="51">
        <v>0</v>
      </c>
      <c r="F10" s="51">
        <v>10.5</v>
      </c>
      <c r="G10" s="72">
        <v>3.5</v>
      </c>
      <c r="H10" s="70">
        <v>0.13</v>
      </c>
      <c r="I10" s="71">
        <f t="shared" si="0"/>
        <v>27.63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Proposed Budget 2025-2026</vt:lpstr>
      <vt:lpstr>Fund Balance Sheet</vt:lpstr>
      <vt:lpstr>100% Contributions</vt:lpstr>
      <vt:lpstr>Dues</vt:lpstr>
      <vt:lpstr>'Proposed Budget 2025-2026'!Print_Titles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Roadrunner</dc:creator>
  <cp:keywords/>
  <dc:description/>
  <cp:lastModifiedBy>Tony Austin</cp:lastModifiedBy>
  <cp:revision/>
  <cp:lastPrinted>2025-07-24T03:27:02Z</cp:lastPrinted>
  <dcterms:created xsi:type="dcterms:W3CDTF">2023-06-19T17:46:06Z</dcterms:created>
  <dcterms:modified xsi:type="dcterms:W3CDTF">2025-07-28T12:43:53Z</dcterms:modified>
  <cp:category/>
  <cp:contentStatus/>
</cp:coreProperties>
</file>